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jekern\Pictures\"/>
    </mc:Choice>
  </mc:AlternateContent>
  <xr:revisionPtr revIDLastSave="0" documentId="8_{921B10E9-BDD7-4C4D-9809-EB9CB843A7A7}" xr6:coauthVersionLast="47" xr6:coauthVersionMax="47" xr10:uidLastSave="{00000000-0000-0000-0000-000000000000}"/>
  <bookViews>
    <workbookView xWindow="-110" yWindow="-110" windowWidth="19420" windowHeight="10420" xr2:uid="{00000000-000D-0000-FFFF-FFFF00000000}"/>
  </bookViews>
  <sheets>
    <sheet name="FY RID &amp; IIA Calculator" sheetId="3" r:id="rId1"/>
    <sheet name="Example" sheetId="5" r:id="rId2"/>
  </sheets>
  <definedNames>
    <definedName name="_xlnm.Print_Area" localSheetId="1">Example!$A$1:$I$53</definedName>
    <definedName name="_xlnm.Print_Area" localSheetId="0">'FY RID &amp; IIA Calculator'!$A$1:$I$53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3" l="1"/>
  <c r="R7" i="3" s="1"/>
  <c r="R8" i="3" s="1"/>
  <c r="R9" i="3" s="1"/>
  <c r="R10" i="3" s="1"/>
  <c r="R11" i="3" s="1"/>
  <c r="R12" i="3" s="1"/>
  <c r="R13" i="3" s="1"/>
  <c r="R14" i="3" s="1"/>
  <c r="R15" i="3" s="1"/>
  <c r="R16" i="3" s="1"/>
  <c r="R17" i="3" s="1"/>
  <c r="R18" i="3" s="1"/>
  <c r="R19" i="3" s="1"/>
  <c r="R20" i="3" s="1"/>
  <c r="R21" i="3" s="1"/>
  <c r="B50" i="5"/>
  <c r="A50" i="5"/>
  <c r="B49" i="5"/>
  <c r="A49" i="5"/>
  <c r="B48" i="5"/>
  <c r="A48" i="5"/>
  <c r="B47" i="5"/>
  <c r="A47" i="5"/>
  <c r="B46" i="5"/>
  <c r="A46" i="5"/>
  <c r="B45" i="5"/>
  <c r="A45" i="5"/>
  <c r="B44" i="5"/>
  <c r="A44" i="5"/>
  <c r="B43" i="5"/>
  <c r="A43" i="5"/>
  <c r="B42" i="5"/>
  <c r="A42" i="5"/>
  <c r="B41" i="5"/>
  <c r="A41" i="5"/>
  <c r="B40" i="5"/>
  <c r="A40" i="5"/>
  <c r="B39" i="5"/>
  <c r="A39" i="5"/>
  <c r="B38" i="5"/>
  <c r="A38" i="5"/>
  <c r="B37" i="5"/>
  <c r="A37" i="5"/>
  <c r="B36" i="5"/>
  <c r="A36" i="5"/>
  <c r="G29" i="5"/>
  <c r="R7" i="5" s="1"/>
  <c r="R8" i="5" s="1"/>
  <c r="R9" i="5" s="1"/>
  <c r="R10" i="5" s="1"/>
  <c r="R11" i="5" s="1"/>
  <c r="R12" i="5" s="1"/>
  <c r="R13" i="5" s="1"/>
  <c r="R14" i="5" s="1"/>
  <c r="R15" i="5" s="1"/>
  <c r="R16" i="5" s="1"/>
  <c r="R17" i="5" s="1"/>
  <c r="R18" i="5" s="1"/>
  <c r="R19" i="5" s="1"/>
  <c r="R20" i="5" s="1"/>
  <c r="R21" i="5" s="1"/>
  <c r="G28" i="5"/>
  <c r="Q7" i="5" s="1"/>
  <c r="Q8" i="5" s="1"/>
  <c r="Q9" i="5" s="1"/>
  <c r="Q10" i="5" s="1"/>
  <c r="Q11" i="5" s="1"/>
  <c r="Q12" i="5" s="1"/>
  <c r="Q13" i="5" s="1"/>
  <c r="Q14" i="5" s="1"/>
  <c r="Q15" i="5" s="1"/>
  <c r="Q16" i="5" s="1"/>
  <c r="Q17" i="5" s="1"/>
  <c r="Q18" i="5" s="1"/>
  <c r="Q19" i="5" s="1"/>
  <c r="Q20" i="5" s="1"/>
  <c r="Q21" i="5" s="1"/>
  <c r="C27" i="5"/>
  <c r="C31" i="5" s="1"/>
  <c r="I22" i="5"/>
  <c r="I23" i="5" s="1"/>
  <c r="I5" i="5" s="1"/>
  <c r="H22" i="5"/>
  <c r="H23" i="5" s="1"/>
  <c r="H5" i="5" s="1"/>
  <c r="G22" i="5"/>
  <c r="G23" i="5" s="1"/>
  <c r="G5" i="5" s="1"/>
  <c r="M21" i="5"/>
  <c r="N21" i="5" s="1"/>
  <c r="M20" i="5"/>
  <c r="N20" i="5" s="1"/>
  <c r="M19" i="5"/>
  <c r="N19" i="5" s="1"/>
  <c r="M18" i="5"/>
  <c r="N18" i="5" s="1"/>
  <c r="M17" i="5"/>
  <c r="N17" i="5" s="1"/>
  <c r="M16" i="5"/>
  <c r="N16" i="5" s="1"/>
  <c r="M15" i="5"/>
  <c r="N15" i="5" s="1"/>
  <c r="M14" i="5"/>
  <c r="N14" i="5" s="1"/>
  <c r="M13" i="5"/>
  <c r="N13" i="5" s="1"/>
  <c r="M12" i="5"/>
  <c r="N12" i="5" s="1"/>
  <c r="M11" i="5"/>
  <c r="N11" i="5" s="1"/>
  <c r="M10" i="5"/>
  <c r="N10" i="5" s="1"/>
  <c r="M9" i="5"/>
  <c r="N9" i="5" s="1"/>
  <c r="M8" i="5"/>
  <c r="N8" i="5" s="1"/>
  <c r="P7" i="5"/>
  <c r="P8" i="5" s="1"/>
  <c r="P9" i="5" s="1"/>
  <c r="P10" i="5" s="1"/>
  <c r="P11" i="5" s="1"/>
  <c r="P12" i="5" s="1"/>
  <c r="P13" i="5" s="1"/>
  <c r="P14" i="5" s="1"/>
  <c r="P15" i="5" s="1"/>
  <c r="P16" i="5" s="1"/>
  <c r="P17" i="5" s="1"/>
  <c r="P18" i="5" s="1"/>
  <c r="P19" i="5" s="1"/>
  <c r="P20" i="5" s="1"/>
  <c r="P21" i="5" s="1"/>
  <c r="O7" i="5"/>
  <c r="H36" i="5" s="1"/>
  <c r="M7" i="5"/>
  <c r="N7" i="5" s="1"/>
  <c r="C31" i="3"/>
  <c r="G22" i="3"/>
  <c r="G23" i="3" s="1"/>
  <c r="H22" i="3"/>
  <c r="I22" i="3"/>
  <c r="M8" i="3"/>
  <c r="N8" i="3" s="1"/>
  <c r="M9" i="3"/>
  <c r="N9" i="3" s="1"/>
  <c r="M10" i="3"/>
  <c r="N10" i="3" s="1"/>
  <c r="M11" i="3"/>
  <c r="N11" i="3" s="1"/>
  <c r="M12" i="3"/>
  <c r="N12" i="3" s="1"/>
  <c r="M13" i="3"/>
  <c r="N13" i="3" s="1"/>
  <c r="M14" i="3"/>
  <c r="N14" i="3" s="1"/>
  <c r="M15" i="3"/>
  <c r="N15" i="3" s="1"/>
  <c r="M16" i="3"/>
  <c r="N16" i="3" s="1"/>
  <c r="M17" i="3"/>
  <c r="N17" i="3" s="1"/>
  <c r="M18" i="3"/>
  <c r="N18" i="3" s="1"/>
  <c r="M19" i="3"/>
  <c r="N19" i="3" s="1"/>
  <c r="M20" i="3"/>
  <c r="N20" i="3" s="1"/>
  <c r="M21" i="3"/>
  <c r="N21" i="3" s="1"/>
  <c r="M7" i="3"/>
  <c r="N7" i="3" s="1"/>
  <c r="P7" i="3"/>
  <c r="P8" i="3" s="1"/>
  <c r="P9" i="3" s="1"/>
  <c r="P10" i="3" s="1"/>
  <c r="P11" i="3" s="1"/>
  <c r="P12" i="3" s="1"/>
  <c r="P13" i="3" s="1"/>
  <c r="P14" i="3" s="1"/>
  <c r="P15" i="3" s="1"/>
  <c r="P16" i="3" s="1"/>
  <c r="P17" i="3" s="1"/>
  <c r="P18" i="3" s="1"/>
  <c r="P19" i="3" s="1"/>
  <c r="P20" i="3" s="1"/>
  <c r="P21" i="3" s="1"/>
  <c r="G28" i="3"/>
  <c r="Q7" i="3" s="1"/>
  <c r="Q8" i="3" s="1"/>
  <c r="Q9" i="3" s="1"/>
  <c r="Q10" i="3" s="1"/>
  <c r="Q11" i="3" s="1"/>
  <c r="Q12" i="3" s="1"/>
  <c r="Q13" i="3" s="1"/>
  <c r="Q14" i="3" s="1"/>
  <c r="Q15" i="3" s="1"/>
  <c r="Q16" i="3" s="1"/>
  <c r="Q17" i="3" s="1"/>
  <c r="Q18" i="3" s="1"/>
  <c r="Q19" i="3" s="1"/>
  <c r="Q20" i="3" s="1"/>
  <c r="Q21" i="3" s="1"/>
  <c r="B37" i="3"/>
  <c r="B38" i="3"/>
  <c r="B39" i="3"/>
  <c r="B40" i="3"/>
  <c r="B41" i="3"/>
  <c r="B42" i="3"/>
  <c r="B43" i="3"/>
  <c r="B44" i="3"/>
  <c r="B45" i="3"/>
  <c r="B46" i="3"/>
  <c r="B47" i="3"/>
  <c r="B48" i="3"/>
  <c r="B49" i="3"/>
  <c r="B50" i="3"/>
  <c r="B36" i="3"/>
  <c r="D36" i="5" l="1"/>
  <c r="E36" i="5"/>
  <c r="C29" i="5"/>
  <c r="O8" i="5"/>
  <c r="D37" i="5" s="1"/>
  <c r="C36" i="5"/>
  <c r="O7" i="3"/>
  <c r="A50" i="3"/>
  <c r="A37" i="3"/>
  <c r="A38" i="3"/>
  <c r="A39" i="3"/>
  <c r="A40" i="3"/>
  <c r="A41" i="3"/>
  <c r="A42" i="3"/>
  <c r="A43" i="3"/>
  <c r="A44" i="3"/>
  <c r="A45" i="3"/>
  <c r="A46" i="3"/>
  <c r="A47" i="3"/>
  <c r="A48" i="3"/>
  <c r="A49" i="3"/>
  <c r="A36" i="3"/>
  <c r="C29" i="3"/>
  <c r="G5" i="3"/>
  <c r="H23" i="3"/>
  <c r="H5" i="3" s="1"/>
  <c r="I23" i="3"/>
  <c r="I5" i="3" s="1"/>
  <c r="H37" i="5" l="1"/>
  <c r="C37" i="5"/>
  <c r="O9" i="5"/>
  <c r="E37" i="5"/>
  <c r="F37" i="5" s="1"/>
  <c r="F36" i="5"/>
  <c r="C36" i="3"/>
  <c r="H36" i="3"/>
  <c r="E36" i="3"/>
  <c r="D36" i="3"/>
  <c r="O8" i="3"/>
  <c r="O10" i="5" l="1"/>
  <c r="H38" i="5"/>
  <c r="C38" i="5"/>
  <c r="D38" i="5"/>
  <c r="E38" i="5"/>
  <c r="C37" i="3"/>
  <c r="D37" i="3"/>
  <c r="E37" i="3"/>
  <c r="H37" i="3"/>
  <c r="O9" i="3"/>
  <c r="F38" i="5" l="1"/>
  <c r="H39" i="5"/>
  <c r="C39" i="5"/>
  <c r="O11" i="5"/>
  <c r="E39" i="5"/>
  <c r="D39" i="5"/>
  <c r="F39" i="5" s="1"/>
  <c r="F37" i="3"/>
  <c r="E38" i="3"/>
  <c r="H38" i="3"/>
  <c r="C38" i="3"/>
  <c r="D38" i="3"/>
  <c r="O10" i="3"/>
  <c r="O11" i="3" s="1"/>
  <c r="F36" i="3"/>
  <c r="H40" i="5" l="1"/>
  <c r="C40" i="5"/>
  <c r="O12" i="5"/>
  <c r="D40" i="5"/>
  <c r="E40" i="5"/>
  <c r="C40" i="3"/>
  <c r="E40" i="3"/>
  <c r="H40" i="3"/>
  <c r="D40" i="3"/>
  <c r="F38" i="3"/>
  <c r="H39" i="3"/>
  <c r="D39" i="3"/>
  <c r="E39" i="3"/>
  <c r="C39" i="3"/>
  <c r="O12" i="3"/>
  <c r="F40" i="5" l="1"/>
  <c r="H41" i="5"/>
  <c r="C41" i="5"/>
  <c r="O13" i="5"/>
  <c r="E41" i="5"/>
  <c r="D41" i="5"/>
  <c r="F39" i="3"/>
  <c r="C41" i="3"/>
  <c r="D41" i="3"/>
  <c r="E41" i="3"/>
  <c r="H41" i="3"/>
  <c r="F40" i="3"/>
  <c r="O13" i="3"/>
  <c r="F41" i="5" l="1"/>
  <c r="O14" i="5"/>
  <c r="H42" i="5"/>
  <c r="C42" i="5"/>
  <c r="D42" i="5"/>
  <c r="E42" i="5"/>
  <c r="E42" i="3"/>
  <c r="D42" i="3"/>
  <c r="C42" i="3"/>
  <c r="H42" i="3"/>
  <c r="F41" i="3"/>
  <c r="O14" i="3"/>
  <c r="F42" i="5" l="1"/>
  <c r="H43" i="5"/>
  <c r="C43" i="5"/>
  <c r="O15" i="5"/>
  <c r="E43" i="5"/>
  <c r="D43" i="5"/>
  <c r="F43" i="5" s="1"/>
  <c r="H43" i="3"/>
  <c r="C43" i="3"/>
  <c r="D43" i="3"/>
  <c r="E43" i="3"/>
  <c r="F42" i="3"/>
  <c r="O15" i="3"/>
  <c r="H44" i="5" l="1"/>
  <c r="C44" i="5"/>
  <c r="O16" i="5"/>
  <c r="E44" i="5"/>
  <c r="D44" i="5"/>
  <c r="F43" i="3"/>
  <c r="C44" i="3"/>
  <c r="E44" i="3"/>
  <c r="H44" i="3"/>
  <c r="D44" i="3"/>
  <c r="O16" i="3"/>
  <c r="F44" i="5" l="1"/>
  <c r="H45" i="5"/>
  <c r="C45" i="5"/>
  <c r="O17" i="5"/>
  <c r="E45" i="5"/>
  <c r="D45" i="5"/>
  <c r="F45" i="5" s="1"/>
  <c r="F44" i="3"/>
  <c r="C45" i="3"/>
  <c r="D45" i="3"/>
  <c r="E45" i="3"/>
  <c r="H45" i="3"/>
  <c r="O17" i="3"/>
  <c r="O18" i="5" l="1"/>
  <c r="H46" i="5"/>
  <c r="C46" i="5"/>
  <c r="D46" i="5"/>
  <c r="E46" i="5"/>
  <c r="F45" i="3"/>
  <c r="E46" i="3"/>
  <c r="D46" i="3"/>
  <c r="H46" i="3"/>
  <c r="C46" i="3"/>
  <c r="O18" i="3"/>
  <c r="F46" i="5" l="1"/>
  <c r="H47" i="5"/>
  <c r="C47" i="5"/>
  <c r="O19" i="5"/>
  <c r="E47" i="5"/>
  <c r="D47" i="5"/>
  <c r="F46" i="3"/>
  <c r="H47" i="3"/>
  <c r="D47" i="3"/>
  <c r="E47" i="3"/>
  <c r="C47" i="3"/>
  <c r="O19" i="3"/>
  <c r="F47" i="5" l="1"/>
  <c r="H48" i="5"/>
  <c r="C48" i="5"/>
  <c r="O20" i="5"/>
  <c r="D48" i="5"/>
  <c r="E48" i="5"/>
  <c r="F47" i="3"/>
  <c r="C48" i="3"/>
  <c r="E48" i="3"/>
  <c r="H48" i="3"/>
  <c r="D48" i="3"/>
  <c r="O20" i="3"/>
  <c r="F48" i="5" l="1"/>
  <c r="H49" i="5"/>
  <c r="C49" i="5"/>
  <c r="O21" i="5"/>
  <c r="E49" i="5"/>
  <c r="D49" i="5"/>
  <c r="F49" i="5" s="1"/>
  <c r="C49" i="3"/>
  <c r="D49" i="3"/>
  <c r="E49" i="3"/>
  <c r="H49" i="3"/>
  <c r="F48" i="3"/>
  <c r="O21" i="3"/>
  <c r="H50" i="5" l="1"/>
  <c r="H51" i="5" s="1"/>
  <c r="C50" i="5"/>
  <c r="C51" i="5" s="1"/>
  <c r="D50" i="5"/>
  <c r="E50" i="5"/>
  <c r="E51" i="5" s="1"/>
  <c r="F49" i="3"/>
  <c r="E50" i="3"/>
  <c r="E51" i="3" s="1"/>
  <c r="H50" i="3"/>
  <c r="C50" i="3"/>
  <c r="C51" i="3" s="1"/>
  <c r="D50" i="3"/>
  <c r="H51" i="3"/>
  <c r="F50" i="5" l="1"/>
  <c r="F51" i="5" s="1"/>
  <c r="D51" i="5"/>
  <c r="F50" i="3"/>
  <c r="F51" i="3" s="1"/>
  <c r="D51" i="3"/>
</calcChain>
</file>

<file path=xl/sharedStrings.xml><?xml version="1.0" encoding="utf-8"?>
<sst xmlns="http://schemas.openxmlformats.org/spreadsheetml/2006/main" count="87" uniqueCount="42">
  <si>
    <t>Investigator</t>
  </si>
  <si>
    <t>Center</t>
  </si>
  <si>
    <t>REC</t>
  </si>
  <si>
    <t>RID</t>
  </si>
  <si>
    <t>IIA</t>
  </si>
  <si>
    <t>Line #</t>
  </si>
  <si>
    <t>&lt;----Click to add more PIs</t>
  </si>
  <si>
    <t>Agency/Org or Proposal Number:</t>
  </si>
  <si>
    <t>F&amp;A Allocated to PI</t>
  </si>
  <si>
    <t>Total Allocation (must = 100)</t>
  </si>
  <si>
    <t>TOTAL RID ALLOCATION</t>
  </si>
  <si>
    <t>IIA ALLOCATION</t>
  </si>
  <si>
    <t>&lt;----Click to see more PIs</t>
  </si>
  <si>
    <t xml:space="preserve">RID Allocation Percent:    </t>
  </si>
  <si>
    <t xml:space="preserve">RID to be Transferred:    </t>
  </si>
  <si>
    <t>"Unit" Allocation Percent (with Center affiliation)</t>
  </si>
  <si>
    <t>"Center" Allocation Percent (default is 20%)</t>
  </si>
  <si>
    <t>Unit Allocation Percent (without Center affiliation)</t>
  </si>
  <si>
    <t>RID ALLOCATION PERCENTS TO BUSINESS UNITS</t>
  </si>
  <si>
    <t>Center Affiliation? (Y/N)</t>
  </si>
  <si>
    <t>&lt;-------- THESE CELLS ARE NORMALLY HIDDEN --------&gt;</t>
  </si>
  <si>
    <t xml:space="preserve">Enter F&amp;A Expenses/Budget on Account:    </t>
  </si>
  <si>
    <t xml:space="preserve">IIA to be Transferred:    </t>
  </si>
  <si>
    <t>RID &amp; IIA ALLOCATIONS</t>
  </si>
  <si>
    <t>ALLOCATION INFORMATION</t>
  </si>
  <si>
    <t>Unit/Department</t>
  </si>
  <si>
    <r>
      <rPr>
        <b/>
        <u/>
        <sz val="11"/>
        <color theme="5" tint="-0.499984740745262"/>
        <rFont val="Calibri"/>
        <family val="2"/>
        <scheme val="minor"/>
      </rPr>
      <t>Unit/Department</t>
    </r>
    <r>
      <rPr>
        <b/>
        <sz val="11"/>
        <color theme="1"/>
        <rFont val="Calibri"/>
        <family val="2"/>
        <scheme val="minor"/>
      </rPr>
      <t xml:space="preserve"> FY RID Allocation </t>
    </r>
    <r>
      <rPr>
        <b/>
        <sz val="11"/>
        <color rgb="FFFF0000"/>
        <rFont val="Calibri"/>
        <family val="2"/>
        <scheme val="minor"/>
      </rPr>
      <t>*</t>
    </r>
  </si>
  <si>
    <t xml:space="preserve">   *  RID calculation is for fiscal year activity - automated RID transfers done weekly plus the annual FY-end RID transfer done in the proceeding fiscal year.  The RID actually received by the units during the fiscal year will be approximately half of the figures shown here.  Changes to PI allocations will affect the actual amount recieved YTD.</t>
  </si>
  <si>
    <r>
      <t>"</t>
    </r>
    <r>
      <rPr>
        <b/>
        <u/>
        <sz val="11"/>
        <color theme="5" tint="-0.249977111117893"/>
        <rFont val="Calibri"/>
        <family val="2"/>
        <scheme val="minor"/>
      </rPr>
      <t>Unit/Department</t>
    </r>
    <r>
      <rPr>
        <sz val="11"/>
        <color theme="1"/>
        <rFont val="Calibri"/>
        <family val="2"/>
        <scheme val="minor"/>
      </rPr>
      <t>" Allocation Percent (with Center affiliation)</t>
    </r>
  </si>
  <si>
    <r>
      <t>"</t>
    </r>
    <r>
      <rPr>
        <b/>
        <u/>
        <sz val="11"/>
        <color theme="5" tint="-0.249977111117893"/>
        <rFont val="Calibri"/>
        <family val="2"/>
        <scheme val="minor"/>
      </rPr>
      <t>Unit/Department</t>
    </r>
    <r>
      <rPr>
        <sz val="11"/>
        <color theme="1"/>
        <rFont val="Calibri"/>
        <family val="2"/>
        <scheme val="minor"/>
      </rPr>
      <t>" Allocation Percent (</t>
    </r>
    <r>
      <rPr>
        <b/>
        <u/>
        <sz val="11"/>
        <color rgb="FFFF0000"/>
        <rFont val="Calibri"/>
        <family val="2"/>
        <scheme val="minor"/>
      </rPr>
      <t>without</t>
    </r>
    <r>
      <rPr>
        <sz val="11"/>
        <color theme="1"/>
        <rFont val="Calibri"/>
        <family val="2"/>
        <scheme val="minor"/>
      </rPr>
      <t xml:space="preserve"> Center affiliation)</t>
    </r>
  </si>
  <si>
    <r>
      <t>"</t>
    </r>
    <r>
      <rPr>
        <b/>
        <u/>
        <sz val="11"/>
        <color theme="3" tint="-0.249977111117893"/>
        <rFont val="Calibri"/>
        <family val="2"/>
        <scheme val="minor"/>
      </rPr>
      <t>Center</t>
    </r>
    <r>
      <rPr>
        <sz val="11"/>
        <color theme="1"/>
        <rFont val="Calibri"/>
        <family val="2"/>
        <scheme val="minor"/>
      </rPr>
      <t>" Allocation Percent (default is 20% of RID)</t>
    </r>
  </si>
  <si>
    <r>
      <rPr>
        <b/>
        <u/>
        <sz val="11"/>
        <color theme="3" tint="-0.249977111117893"/>
        <rFont val="Calibri"/>
        <family val="2"/>
        <scheme val="minor"/>
      </rPr>
      <t>Center</t>
    </r>
    <r>
      <rPr>
        <b/>
        <sz val="11"/>
        <color theme="1"/>
        <rFont val="Calibri"/>
        <family val="2"/>
        <scheme val="minor"/>
      </rPr>
      <t xml:space="preserve"> FY RID Allocation </t>
    </r>
    <r>
      <rPr>
        <b/>
        <sz val="11"/>
        <color rgb="FFFF0000"/>
        <rFont val="Calibri"/>
        <family val="2"/>
        <scheme val="minor"/>
      </rPr>
      <t>*</t>
    </r>
  </si>
  <si>
    <t>F&amp;A Expenses on Account (from cell C27)</t>
  </si>
  <si>
    <t>PI RECOGNITION INFORMATION (FROM FORM 300B)</t>
  </si>
  <si>
    <t>Enter Information in the blue-tinted cells only</t>
  </si>
  <si>
    <t>FISCAL YEAR RID DISTRIBUTION CALCULATOR</t>
  </si>
  <si>
    <t>Bernstein, Bianca</t>
  </si>
  <si>
    <t>Russo, Nancy</t>
  </si>
  <si>
    <t>Learning, Technology and Psychology in Education</t>
  </si>
  <si>
    <t>Letters and Sciences, School of</t>
  </si>
  <si>
    <t>Psychology</t>
  </si>
  <si>
    <t>FAS 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</si>
</sst>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0"/>
      <name val="Calibri"/>
      <family val="2"/>
      <scheme val="minor"/>
    </font>
    <font>
      <b/>
      <sz val="8"/>
      <color rgb="FFFF0000"/>
      <name val="Calibri"/>
      <family val="2"/>
      <scheme val="minor"/>
    </font>
    <font>
      <b/>
      <u/>
      <sz val="14"/>
      <color theme="3" tint="-0.249977111117893"/>
      <name val="Calibri"/>
      <family val="2"/>
      <scheme val="minor"/>
    </font>
    <font>
      <b/>
      <sz val="12"/>
      <color theme="3" tint="-0.249977111117893"/>
      <name val="Calibri"/>
      <family val="2"/>
      <scheme val="minor"/>
    </font>
    <font>
      <b/>
      <sz val="11"/>
      <color rgb="FFFF0000"/>
      <name val="Calibri"/>
      <family val="2"/>
      <scheme val="minor"/>
    </font>
    <font>
      <b/>
      <sz val="11"/>
      <color theme="3" tint="-0.249977111117893"/>
      <name val="Calibri"/>
      <family val="2"/>
      <scheme val="minor"/>
    </font>
    <font>
      <b/>
      <sz val="11"/>
      <name val="Calibri"/>
      <family val="2"/>
      <scheme val="minor"/>
    </font>
    <font>
      <b/>
      <u/>
      <sz val="11"/>
      <color theme="5" tint="-0.249977111117893"/>
      <name val="Calibri"/>
      <family val="2"/>
      <scheme val="minor"/>
    </font>
    <font>
      <b/>
      <u/>
      <sz val="11"/>
      <color theme="5" tint="-0.499984740745262"/>
      <name val="Calibri"/>
      <family val="2"/>
      <scheme val="minor"/>
    </font>
    <font>
      <b/>
      <u/>
      <sz val="11"/>
      <color rgb="FFFF0000"/>
      <name val="Calibri"/>
      <family val="2"/>
      <scheme val="minor"/>
    </font>
    <font>
      <b/>
      <sz val="12"/>
      <color rgb="FFFF0000"/>
      <name val="Calibri"/>
      <family val="2"/>
      <scheme val="minor"/>
    </font>
    <font>
      <b/>
      <u/>
      <sz val="11"/>
      <color theme="0"/>
      <name val="Calibri"/>
      <family val="2"/>
      <scheme val="minor"/>
    </font>
    <font>
      <sz val="11"/>
      <color theme="3" tint="-0.249977111117893"/>
      <name val="Calibri"/>
      <family val="2"/>
      <scheme val="minor"/>
    </font>
    <font>
      <b/>
      <u/>
      <sz val="22"/>
      <color theme="3" tint="-0.249977111117893"/>
      <name val="Calibri"/>
      <family val="2"/>
      <scheme val="minor"/>
    </font>
    <font>
      <b/>
      <sz val="10"/>
      <color theme="3" tint="-0.249977111117893"/>
      <name val="Calibri"/>
      <family val="2"/>
      <scheme val="minor"/>
    </font>
    <font>
      <b/>
      <u/>
      <sz val="11"/>
      <color theme="3" tint="-0.249977111117893"/>
      <name val="Calibri"/>
      <family val="2"/>
      <scheme val="minor"/>
    </font>
    <font>
      <b/>
      <sz val="9"/>
      <color rgb="FFFF0000"/>
      <name val="Calibri"/>
      <family val="2"/>
      <scheme val="minor"/>
    </font>
    <font>
      <b/>
      <u/>
      <sz val="14"/>
      <color theme="8" tint="-0.499984740745262"/>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double">
        <color theme="3" tint="-0.24994659260841701"/>
      </top>
      <bottom/>
      <diagonal/>
    </border>
    <border>
      <left/>
      <right/>
      <top style="thin">
        <color theme="0" tint="-0.14996795556505021"/>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0" fillId="0" borderId="0" xfId="0" applyAlignment="1">
      <alignment horizontal="center" vertical="center"/>
    </xf>
    <xf numFmtId="0" fontId="3" fillId="0" borderId="0" xfId="0" applyFont="1"/>
    <xf numFmtId="0" fontId="2" fillId="2" borderId="1" xfId="0" applyFont="1" applyFill="1" applyBorder="1" applyAlignment="1">
      <alignment horizontal="center" vertical="center"/>
    </xf>
    <xf numFmtId="9" fontId="2" fillId="0" borderId="0" xfId="3" applyFont="1"/>
    <xf numFmtId="0" fontId="0" fillId="0" borderId="0" xfId="0" applyAlignment="1">
      <alignment horizontal="center"/>
    </xf>
    <xf numFmtId="0" fontId="2" fillId="2" borderId="4" xfId="0" applyFont="1" applyFill="1" applyBorder="1" applyAlignment="1">
      <alignment horizontal="center" vertical="center"/>
    </xf>
    <xf numFmtId="0" fontId="6" fillId="0" borderId="0" xfId="0" applyFont="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0" fillId="0" borderId="18" xfId="2" applyFont="1" applyBorder="1"/>
    <xf numFmtId="43" fontId="0" fillId="0" borderId="19" xfId="1" applyFont="1" applyBorder="1"/>
    <xf numFmtId="43" fontId="0" fillId="0" borderId="20" xfId="1" applyFont="1" applyBorder="1"/>
    <xf numFmtId="43" fontId="0" fillId="0" borderId="21" xfId="1" applyFont="1" applyBorder="1"/>
    <xf numFmtId="43" fontId="0" fillId="0" borderId="22" xfId="1" applyFont="1" applyBorder="1"/>
    <xf numFmtId="44" fontId="0" fillId="0" borderId="23" xfId="2" applyFont="1" applyBorder="1"/>
    <xf numFmtId="0" fontId="8" fillId="0" borderId="0" xfId="0" applyFont="1" applyAlignment="1">
      <alignment horizontal="center"/>
    </xf>
    <xf numFmtId="44" fontId="2" fillId="7" borderId="10" xfId="0" applyNumberFormat="1" applyFont="1" applyFill="1" applyBorder="1"/>
    <xf numFmtId="0" fontId="2" fillId="8" borderId="1" xfId="0" applyFont="1" applyFill="1" applyBorder="1" applyAlignment="1">
      <alignment horizontal="center" vertical="center" wrapText="1"/>
    </xf>
    <xf numFmtId="44" fontId="2" fillId="7" borderId="2" xfId="0" applyNumberFormat="1" applyFont="1" applyFill="1" applyBorder="1"/>
    <xf numFmtId="0" fontId="0" fillId="0" borderId="1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49" fontId="0" fillId="0" borderId="18" xfId="0" applyNumberFormat="1" applyBorder="1" applyAlignment="1">
      <alignment horizontal="center"/>
    </xf>
    <xf numFmtId="49" fontId="0" fillId="0" borderId="20" xfId="0" applyNumberFormat="1" applyBorder="1" applyAlignment="1">
      <alignment horizontal="center"/>
    </xf>
    <xf numFmtId="0" fontId="5" fillId="0" borderId="3" xfId="0" applyFont="1" applyBorder="1"/>
    <xf numFmtId="0" fontId="0" fillId="0" borderId="3" xfId="0" applyBorder="1"/>
    <xf numFmtId="0" fontId="0" fillId="0" borderId="11" xfId="0" applyBorder="1"/>
    <xf numFmtId="164" fontId="0" fillId="10" borderId="16" xfId="0" applyNumberFormat="1" applyFill="1" applyBorder="1"/>
    <xf numFmtId="164" fontId="0" fillId="10" borderId="15" xfId="0" applyNumberFormat="1" applyFill="1" applyBorder="1"/>
    <xf numFmtId="164" fontId="0" fillId="10" borderId="17" xfId="0" applyNumberFormat="1" applyFill="1" applyBorder="1"/>
    <xf numFmtId="0" fontId="0" fillId="0" borderId="31" xfId="0" applyBorder="1"/>
    <xf numFmtId="0" fontId="8" fillId="0" borderId="31" xfId="0" applyFont="1" applyBorder="1" applyAlignment="1">
      <alignment horizontal="center"/>
    </xf>
    <xf numFmtId="0" fontId="10" fillId="0" borderId="31" xfId="0" applyFont="1" applyBorder="1" applyAlignment="1">
      <alignment horizontal="center"/>
    </xf>
    <xf numFmtId="49" fontId="0" fillId="0" borderId="30" xfId="0" applyNumberFormat="1" applyBorder="1" applyAlignment="1">
      <alignment horizontal="center"/>
    </xf>
    <xf numFmtId="0" fontId="5" fillId="0" borderId="3" xfId="0" applyFont="1" applyBorder="1" applyProtection="1">
      <protection locked="0"/>
    </xf>
    <xf numFmtId="0" fontId="0" fillId="0" borderId="3" xfId="0" applyBorder="1" applyProtection="1">
      <protection locked="0"/>
    </xf>
    <xf numFmtId="9" fontId="0" fillId="10" borderId="16" xfId="0" applyNumberFormat="1" applyFill="1" applyBorder="1"/>
    <xf numFmtId="9" fontId="0" fillId="10" borderId="15" xfId="0" applyNumberFormat="1" applyFill="1" applyBorder="1"/>
    <xf numFmtId="9" fontId="0" fillId="10" borderId="17" xfId="0" applyNumberFormat="1" applyFill="1" applyBorder="1"/>
    <xf numFmtId="0" fontId="10" fillId="0" borderId="0" xfId="0" applyFont="1" applyAlignment="1">
      <alignment horizontal="center"/>
    </xf>
    <xf numFmtId="0" fontId="0" fillId="10" borderId="16" xfId="0" applyFill="1" applyBorder="1" applyAlignment="1">
      <alignment horizontal="center"/>
    </xf>
    <xf numFmtId="49" fontId="0" fillId="10" borderId="16" xfId="0" applyNumberFormat="1" applyFill="1" applyBorder="1"/>
    <xf numFmtId="49" fontId="0" fillId="10" borderId="15" xfId="0" applyNumberFormat="1" applyFill="1" applyBorder="1"/>
    <xf numFmtId="49" fontId="0" fillId="10" borderId="17" xfId="0" applyNumberFormat="1" applyFill="1" applyBorder="1"/>
    <xf numFmtId="44" fontId="2" fillId="8" borderId="18" xfId="2" applyFont="1" applyFill="1" applyBorder="1"/>
    <xf numFmtId="43" fontId="2" fillId="8" borderId="20" xfId="1" applyFont="1" applyFill="1" applyBorder="1"/>
    <xf numFmtId="43" fontId="2" fillId="8" borderId="22" xfId="1" applyFont="1" applyFill="1" applyBorder="1"/>
    <xf numFmtId="44" fontId="2" fillId="8" borderId="2" xfId="2" applyFont="1" applyFill="1" applyBorder="1"/>
    <xf numFmtId="0" fontId="4" fillId="12" borderId="1" xfId="0" applyFont="1" applyFill="1" applyBorder="1" applyAlignment="1">
      <alignment horizontal="center"/>
    </xf>
    <xf numFmtId="44" fontId="10" fillId="6" borderId="5" xfId="0" applyNumberFormat="1" applyFont="1" applyFill="1" applyBorder="1"/>
    <xf numFmtId="0" fontId="8" fillId="0" borderId="0" xfId="0" applyFont="1" applyAlignment="1">
      <alignment horizontal="center" vertical="center"/>
    </xf>
    <xf numFmtId="0" fontId="10" fillId="0" borderId="0" xfId="0" applyFont="1" applyAlignment="1">
      <alignment horizontal="center" vertical="center"/>
    </xf>
    <xf numFmtId="0" fontId="2" fillId="5" borderId="1" xfId="0" applyFont="1" applyFill="1" applyBorder="1" applyAlignment="1">
      <alignment horizontal="center" vertical="center" wrapText="1"/>
    </xf>
    <xf numFmtId="44" fontId="2" fillId="5" borderId="18" xfId="2" applyFont="1" applyFill="1" applyBorder="1"/>
    <xf numFmtId="43" fontId="2" fillId="5" borderId="20" xfId="1" applyFont="1" applyFill="1" applyBorder="1"/>
    <xf numFmtId="43" fontId="2" fillId="5" borderId="22" xfId="1" applyFont="1" applyFill="1" applyBorder="1"/>
    <xf numFmtId="44" fontId="2" fillId="5" borderId="10" xfId="0" applyNumberFormat="1" applyFont="1" applyFill="1" applyBorder="1"/>
    <xf numFmtId="0" fontId="7" fillId="3" borderId="1" xfId="0" applyFont="1" applyFill="1" applyBorder="1" applyAlignment="1" applyProtection="1">
      <alignment horizontal="center"/>
      <protection locked="0"/>
    </xf>
    <xf numFmtId="49" fontId="16" fillId="3" borderId="18" xfId="0" applyNumberFormat="1" applyFont="1" applyFill="1" applyBorder="1" applyAlignment="1" applyProtection="1">
      <alignment horizontal="center"/>
      <protection locked="0"/>
    </xf>
    <xf numFmtId="0" fontId="16" fillId="3" borderId="18" xfId="0" applyFont="1" applyFill="1" applyBorder="1" applyAlignment="1" applyProtection="1">
      <alignment horizontal="center"/>
      <protection locked="0"/>
    </xf>
    <xf numFmtId="49" fontId="16" fillId="3" borderId="20" xfId="0" applyNumberFormat="1" applyFont="1" applyFill="1" applyBorder="1" applyAlignment="1" applyProtection="1">
      <alignment horizontal="center"/>
      <protection locked="0"/>
    </xf>
    <xf numFmtId="0" fontId="16" fillId="3" borderId="20" xfId="0" applyFont="1" applyFill="1" applyBorder="1" applyAlignment="1" applyProtection="1">
      <alignment horizontal="center"/>
      <protection locked="0"/>
    </xf>
    <xf numFmtId="49" fontId="16" fillId="3" borderId="17" xfId="0" applyNumberFormat="1" applyFont="1" applyFill="1" applyBorder="1" applyAlignment="1" applyProtection="1">
      <alignment horizontal="center"/>
      <protection locked="0"/>
    </xf>
    <xf numFmtId="0" fontId="16" fillId="3" borderId="17" xfId="0" applyFont="1" applyFill="1" applyBorder="1" applyAlignment="1" applyProtection="1">
      <alignment horizontal="center"/>
      <protection locked="0"/>
    </xf>
    <xf numFmtId="0" fontId="0" fillId="10" borderId="15" xfId="0" applyFill="1" applyBorder="1" applyAlignment="1">
      <alignment horizontal="center"/>
    </xf>
    <xf numFmtId="0" fontId="0" fillId="10" borderId="17" xfId="0" applyFill="1" applyBorder="1" applyAlignment="1">
      <alignment horizontal="center"/>
    </xf>
    <xf numFmtId="44" fontId="9" fillId="3" borderId="1" xfId="2" applyFont="1" applyFill="1" applyBorder="1" applyProtection="1">
      <protection locked="0"/>
    </xf>
    <xf numFmtId="0" fontId="21" fillId="0" borderId="0" xfId="0" applyFont="1" applyAlignment="1">
      <alignment vertical="top"/>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49" fontId="16" fillId="3" borderId="24" xfId="0" applyNumberFormat="1" applyFont="1" applyFill="1" applyBorder="1" applyAlignment="1" applyProtection="1">
      <alignment horizontal="center" wrapText="1"/>
      <protection locked="0"/>
    </xf>
    <xf numFmtId="49" fontId="16" fillId="3" borderId="25" xfId="0" applyNumberFormat="1" applyFont="1" applyFill="1" applyBorder="1" applyAlignment="1" applyProtection="1">
      <alignment horizontal="center" wrapText="1"/>
      <protection locked="0"/>
    </xf>
    <xf numFmtId="49" fontId="16" fillId="3" borderId="24" xfId="0" applyNumberFormat="1" applyFont="1" applyFill="1" applyBorder="1" applyAlignment="1" applyProtection="1">
      <alignment horizontal="center"/>
      <protection locked="0"/>
    </xf>
    <xf numFmtId="49" fontId="16" fillId="3" borderId="25" xfId="0" applyNumberFormat="1" applyFont="1" applyFill="1" applyBorder="1" applyAlignment="1" applyProtection="1">
      <alignment horizontal="center"/>
      <protection locked="0"/>
    </xf>
    <xf numFmtId="49" fontId="16" fillId="3" borderId="26" xfId="0" applyNumberFormat="1" applyFont="1" applyFill="1" applyBorder="1" applyAlignment="1" applyProtection="1">
      <alignment horizontal="center"/>
      <protection locked="0"/>
    </xf>
    <xf numFmtId="49" fontId="16" fillId="3" borderId="27" xfId="0" applyNumberFormat="1" applyFont="1" applyFill="1" applyBorder="1" applyAlignment="1" applyProtection="1">
      <alignment horizontal="center"/>
      <protection locked="0"/>
    </xf>
    <xf numFmtId="0" fontId="15" fillId="12" borderId="4" xfId="0" applyFont="1" applyFill="1" applyBorder="1" applyAlignment="1">
      <alignment horizontal="center"/>
    </xf>
    <xf numFmtId="0" fontId="15" fillId="12" borderId="5"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44" fontId="2" fillId="4" borderId="7" xfId="0" applyNumberFormat="1" applyFont="1" applyFill="1" applyBorder="1" applyAlignment="1">
      <alignment horizontal="center"/>
    </xf>
    <xf numFmtId="44" fontId="2" fillId="4" borderId="11" xfId="0" applyNumberFormat="1" applyFont="1" applyFill="1" applyBorder="1" applyAlignment="1">
      <alignment horizontal="center"/>
    </xf>
    <xf numFmtId="43" fontId="2" fillId="4" borderId="9" xfId="1" applyFont="1" applyFill="1" applyBorder="1" applyAlignment="1">
      <alignment horizontal="center"/>
    </xf>
    <xf numFmtId="43" fontId="2" fillId="4" borderId="13" xfId="1" applyFont="1" applyFill="1" applyBorder="1" applyAlignment="1">
      <alignment horizontal="center"/>
    </xf>
    <xf numFmtId="49" fontId="16" fillId="3" borderId="8" xfId="0" applyNumberFormat="1" applyFont="1" applyFill="1" applyBorder="1" applyAlignment="1" applyProtection="1">
      <alignment horizontal="center"/>
      <protection locked="0"/>
    </xf>
    <xf numFmtId="49" fontId="16" fillId="3" borderId="12" xfId="0" applyNumberFormat="1" applyFont="1" applyFill="1" applyBorder="1" applyAlignment="1" applyProtection="1">
      <alignment horizontal="center"/>
      <protection locked="0"/>
    </xf>
    <xf numFmtId="0" fontId="2" fillId="10" borderId="16"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44" fontId="2" fillId="4" borderId="6" xfId="2" applyFont="1" applyFill="1" applyBorder="1" applyAlignment="1">
      <alignment horizontal="center"/>
    </xf>
    <xf numFmtId="44" fontId="2" fillId="4" borderId="14" xfId="2" applyFont="1" applyFill="1" applyBorder="1" applyAlignment="1">
      <alignment horizontal="center"/>
    </xf>
    <xf numFmtId="0" fontId="0" fillId="0" borderId="26" xfId="0" applyBorder="1" applyAlignment="1">
      <alignment horizontal="left" wrapText="1"/>
    </xf>
    <xf numFmtId="0" fontId="0" fillId="0" borderId="19" xfId="0" applyBorder="1" applyAlignment="1">
      <alignment horizontal="left" wrapText="1"/>
    </xf>
    <xf numFmtId="0" fontId="0" fillId="0" borderId="28" xfId="0" applyBorder="1" applyAlignment="1">
      <alignment horizontal="left" wrapText="1"/>
    </xf>
    <xf numFmtId="0" fontId="0" fillId="0" borderId="32" xfId="0" applyBorder="1" applyAlignment="1">
      <alignment horizontal="left" wrapText="1"/>
    </xf>
    <xf numFmtId="0" fontId="2" fillId="0" borderId="0" xfId="0" applyFont="1" applyAlignment="1">
      <alignment horizontal="right"/>
    </xf>
    <xf numFmtId="0" fontId="2" fillId="8" borderId="0" xfId="0" applyFont="1" applyFill="1" applyAlignment="1">
      <alignment horizontal="right"/>
    </xf>
    <xf numFmtId="0" fontId="10" fillId="6" borderId="4" xfId="0" applyFont="1" applyFill="1" applyBorder="1" applyAlignment="1">
      <alignment horizontal="center"/>
    </xf>
    <xf numFmtId="0" fontId="10" fillId="6" borderId="33" xfId="0" applyFont="1" applyFill="1" applyBorder="1" applyAlignment="1">
      <alignment horizontal="center"/>
    </xf>
    <xf numFmtId="0" fontId="17" fillId="0" borderId="0" xfId="0" applyFont="1" applyAlignment="1">
      <alignment horizontal="center" vertical="center"/>
    </xf>
    <xf numFmtId="0" fontId="18" fillId="0" borderId="0" xfId="0" applyFont="1" applyAlignment="1">
      <alignment horizontal="left" wrapText="1"/>
    </xf>
    <xf numFmtId="0" fontId="14" fillId="9" borderId="4" xfId="0" applyFont="1" applyFill="1" applyBorder="1" applyAlignment="1">
      <alignment horizontal="center" vertical="center"/>
    </xf>
    <xf numFmtId="0" fontId="14" fillId="9" borderId="33" xfId="0" applyFont="1" applyFill="1" applyBorder="1" applyAlignment="1">
      <alignment horizontal="center" vertical="center"/>
    </xf>
    <xf numFmtId="0" fontId="14" fillId="9" borderId="5" xfId="0" applyFont="1" applyFill="1" applyBorder="1" applyAlignment="1">
      <alignment horizontal="center" vertical="center"/>
    </xf>
    <xf numFmtId="0" fontId="20" fillId="3" borderId="4" xfId="0" applyFont="1" applyFill="1" applyBorder="1" applyAlignment="1">
      <alignment horizontal="center" wrapText="1"/>
    </xf>
    <xf numFmtId="0" fontId="20" fillId="3" borderId="33" xfId="0" applyFont="1" applyFill="1" applyBorder="1" applyAlignment="1">
      <alignment horizontal="center" wrapText="1"/>
    </xf>
    <xf numFmtId="0" fontId="20" fillId="3" borderId="5" xfId="0" applyFont="1" applyFill="1" applyBorder="1" applyAlignment="1">
      <alignment horizontal="center" wrapText="1"/>
    </xf>
    <xf numFmtId="0" fontId="4" fillId="11" borderId="4" xfId="0" applyFont="1" applyFill="1" applyBorder="1" applyAlignment="1">
      <alignment horizontal="center" vertical="center"/>
    </xf>
    <xf numFmtId="0" fontId="4" fillId="11" borderId="33" xfId="0" applyFont="1" applyFill="1" applyBorder="1" applyAlignment="1">
      <alignment horizontal="center" vertical="center"/>
    </xf>
    <xf numFmtId="0" fontId="4" fillId="11" borderId="5" xfId="0" applyFont="1" applyFill="1" applyBorder="1" applyAlignment="1">
      <alignment horizontal="center" vertical="center"/>
    </xf>
    <xf numFmtId="0" fontId="2" fillId="10" borderId="16" xfId="0" applyFont="1" applyFill="1" applyBorder="1" applyAlignment="1">
      <alignment horizontal="center"/>
    </xf>
    <xf numFmtId="0" fontId="2" fillId="10" borderId="17" xfId="0" applyFont="1" applyFill="1" applyBorder="1" applyAlignment="1">
      <alignment horizontal="center"/>
    </xf>
    <xf numFmtId="0" fontId="2" fillId="10" borderId="16" xfId="0" applyFont="1" applyFill="1" applyBorder="1" applyAlignment="1">
      <alignment horizontal="center" wrapText="1"/>
    </xf>
    <xf numFmtId="0" fontId="2" fillId="10" borderId="17" xfId="0" applyFont="1" applyFill="1" applyBorder="1" applyAlignment="1">
      <alignment horizontal="center" wrapText="1"/>
    </xf>
    <xf numFmtId="0" fontId="0" fillId="0" borderId="24" xfId="0" applyBorder="1" applyAlignment="1">
      <alignment horizontal="left" wrapText="1"/>
    </xf>
    <xf numFmtId="0" fontId="0" fillId="0" borderId="23" xfId="0" applyBorder="1" applyAlignment="1">
      <alignment horizontal="left" wrapText="1"/>
    </xf>
    <xf numFmtId="9" fontId="0" fillId="0" borderId="23" xfId="3" applyFont="1" applyBorder="1" applyAlignment="1">
      <alignment horizontal="center"/>
    </xf>
    <xf numFmtId="9" fontId="0" fillId="0" borderId="25" xfId="3" applyFont="1" applyBorder="1" applyAlignment="1">
      <alignment horizontal="center"/>
    </xf>
    <xf numFmtId="9" fontId="0" fillId="0" borderId="19" xfId="3" applyFont="1" applyBorder="1" applyAlignment="1">
      <alignment horizontal="center"/>
    </xf>
    <xf numFmtId="9" fontId="0" fillId="0" borderId="27" xfId="3" applyFont="1" applyBorder="1" applyAlignment="1">
      <alignment horizontal="center"/>
    </xf>
    <xf numFmtId="9" fontId="0" fillId="0" borderId="32" xfId="3" applyFont="1" applyBorder="1" applyAlignment="1">
      <alignment horizontal="center"/>
    </xf>
    <xf numFmtId="9" fontId="0" fillId="0" borderId="29" xfId="3" applyFont="1" applyBorder="1" applyAlignment="1">
      <alignment horizontal="center"/>
    </xf>
  </cellXfs>
  <cellStyles count="4">
    <cellStyle name="Comma" xfId="1" builtinId="3"/>
    <cellStyle name="Currency" xfId="2" builtinId="4"/>
    <cellStyle name="Normal" xfId="0" builtinId="0"/>
    <cellStyle name="Percent" xfId="3" builtinId="5"/>
  </cellStyles>
  <dxfs count="4">
    <dxf>
      <font>
        <b/>
        <i val="0"/>
        <color theme="0"/>
      </font>
      <fill>
        <gradientFill degree="90">
          <stop position="0">
            <color rgb="FF7030A0"/>
          </stop>
          <stop position="1">
            <color rgb="FFFF0000"/>
          </stop>
        </gradientFill>
      </fill>
      <border>
        <left style="dashDot">
          <color auto="1"/>
        </left>
        <right style="dashDot">
          <color auto="1"/>
        </right>
        <top style="dashDot">
          <color auto="1"/>
        </top>
        <bottom style="dashDot">
          <color auto="1"/>
        </bottom>
        <vertical/>
        <horizontal/>
      </border>
    </dxf>
    <dxf>
      <font>
        <color theme="0"/>
      </font>
    </dxf>
    <dxf>
      <font>
        <b/>
        <i val="0"/>
        <color theme="0"/>
      </font>
      <fill>
        <gradientFill degree="90">
          <stop position="0">
            <color rgb="FF7030A0"/>
          </stop>
          <stop position="1">
            <color rgb="FFFF0000"/>
          </stop>
        </gradientFill>
      </fill>
      <border>
        <left style="dashDot">
          <color auto="1"/>
        </left>
        <right style="dashDot">
          <color auto="1"/>
        </right>
        <top style="dashDot">
          <color auto="1"/>
        </top>
        <bottom style="dashDot">
          <color auto="1"/>
        </bottom>
        <vertical/>
        <horizontal/>
      </border>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R56"/>
  <sheetViews>
    <sheetView showGridLines="0" tabSelected="1" zoomScale="85" zoomScaleNormal="85" workbookViewId="0">
      <selection activeCell="G30" sqref="G30"/>
    </sheetView>
  </sheetViews>
  <sheetFormatPr defaultRowHeight="14.5" outlineLevelRow="1" x14ac:dyDescent="0.35"/>
  <cols>
    <col min="2" max="2" width="27.7265625" customWidth="1"/>
    <col min="3" max="6" width="17.26953125" customWidth="1"/>
    <col min="13" max="13" width="25.81640625" hidden="1" customWidth="1"/>
    <col min="14" max="14" width="10.453125" hidden="1" customWidth="1"/>
    <col min="15" max="15" width="19.7265625" hidden="1" customWidth="1"/>
    <col min="16" max="18" width="21.54296875" hidden="1" customWidth="1"/>
  </cols>
  <sheetData>
    <row r="1" spans="1:18" ht="38.25" customHeight="1" x14ac:dyDescent="0.35">
      <c r="A1" s="102" t="s">
        <v>35</v>
      </c>
      <c r="B1" s="102"/>
      <c r="C1" s="102"/>
      <c r="D1" s="102"/>
      <c r="E1" s="102"/>
      <c r="F1" s="102"/>
      <c r="G1" s="102"/>
      <c r="H1" s="102"/>
      <c r="I1" s="102"/>
    </row>
    <row r="2" spans="1:18" ht="18.5" x14ac:dyDescent="0.45">
      <c r="A2" s="7"/>
    </row>
    <row r="3" spans="1:18" ht="27.75" customHeight="1" x14ac:dyDescent="0.35">
      <c r="A3" s="69" t="s">
        <v>33</v>
      </c>
      <c r="G3" s="107" t="s">
        <v>34</v>
      </c>
      <c r="H3" s="108"/>
      <c r="I3" s="109"/>
      <c r="M3" s="104" t="s">
        <v>20</v>
      </c>
      <c r="N3" s="105"/>
      <c r="O3" s="105"/>
      <c r="P3" s="105"/>
      <c r="Q3" s="105"/>
      <c r="R3" s="106"/>
    </row>
    <row r="4" spans="1:18" ht="23.25" customHeight="1" x14ac:dyDescent="0.35">
      <c r="A4" s="2" t="s">
        <v>7</v>
      </c>
      <c r="B4" s="2"/>
      <c r="C4" s="59"/>
    </row>
    <row r="5" spans="1:18" ht="24.75" customHeight="1" x14ac:dyDescent="0.35">
      <c r="G5" s="16" t="str">
        <f>G23</f>
        <v xml:space="preserve"> </v>
      </c>
      <c r="H5" s="16" t="str">
        <f>H23</f>
        <v xml:space="preserve"> </v>
      </c>
      <c r="I5" s="16" t="str">
        <f>I23</f>
        <v xml:space="preserve"> </v>
      </c>
      <c r="M5" s="113" t="s">
        <v>1</v>
      </c>
      <c r="N5" s="88" t="s">
        <v>19</v>
      </c>
      <c r="O5" s="88" t="s">
        <v>32</v>
      </c>
      <c r="P5" s="115" t="s">
        <v>16</v>
      </c>
      <c r="Q5" s="115" t="s">
        <v>15</v>
      </c>
      <c r="R5" s="115" t="s">
        <v>17</v>
      </c>
    </row>
    <row r="6" spans="1:18" s="1" customFormat="1" ht="31.5" customHeight="1" x14ac:dyDescent="0.35">
      <c r="A6" s="3" t="s">
        <v>5</v>
      </c>
      <c r="B6" s="3" t="s">
        <v>0</v>
      </c>
      <c r="C6" s="90" t="s">
        <v>25</v>
      </c>
      <c r="D6" s="91"/>
      <c r="E6" s="70" t="s">
        <v>1</v>
      </c>
      <c r="F6" s="71"/>
      <c r="G6" s="3" t="s">
        <v>2</v>
      </c>
      <c r="H6" s="3" t="s">
        <v>3</v>
      </c>
      <c r="I6" s="3" t="s">
        <v>4</v>
      </c>
      <c r="M6" s="114"/>
      <c r="N6" s="89"/>
      <c r="O6" s="89"/>
      <c r="P6" s="116"/>
      <c r="Q6" s="116"/>
      <c r="R6" s="116"/>
    </row>
    <row r="7" spans="1:18" ht="32.25" customHeight="1" x14ac:dyDescent="0.35">
      <c r="A7" s="20">
        <v>1</v>
      </c>
      <c r="B7" s="60"/>
      <c r="C7" s="72"/>
      <c r="D7" s="73"/>
      <c r="E7" s="74"/>
      <c r="F7" s="75"/>
      <c r="G7" s="61"/>
      <c r="H7" s="61"/>
      <c r="I7" s="61"/>
      <c r="M7" s="43">
        <f>E7</f>
        <v>0</v>
      </c>
      <c r="N7" s="42" t="str">
        <f>IF(M7=0,"N","Y")</f>
        <v>N</v>
      </c>
      <c r="O7" s="29">
        <f>C27</f>
        <v>0</v>
      </c>
      <c r="P7" s="38">
        <f>G27</f>
        <v>0.04</v>
      </c>
      <c r="Q7" s="38">
        <f>G28</f>
        <v>0.16</v>
      </c>
      <c r="R7" s="38">
        <f>G29</f>
        <v>0.2</v>
      </c>
    </row>
    <row r="8" spans="1:18" ht="17.25" customHeight="1" x14ac:dyDescent="0.35">
      <c r="A8" s="21">
        <v>2</v>
      </c>
      <c r="B8" s="62"/>
      <c r="C8" s="76"/>
      <c r="D8" s="77"/>
      <c r="E8" s="76"/>
      <c r="F8" s="77"/>
      <c r="G8" s="63"/>
      <c r="H8" s="63"/>
      <c r="I8" s="63"/>
      <c r="M8" s="44">
        <f t="shared" ref="M8:M21" si="0">E8</f>
        <v>0</v>
      </c>
      <c r="N8" s="66" t="str">
        <f t="shared" ref="N8:N21" si="1">IF(M8=0,"N","Y")</f>
        <v>N</v>
      </c>
      <c r="O8" s="30">
        <f>O7</f>
        <v>0</v>
      </c>
      <c r="P8" s="39">
        <f>P7</f>
        <v>0.04</v>
      </c>
      <c r="Q8" s="39">
        <f>Q7</f>
        <v>0.16</v>
      </c>
      <c r="R8" s="39">
        <f>R7</f>
        <v>0.2</v>
      </c>
    </row>
    <row r="9" spans="1:18" ht="17.25" customHeight="1" x14ac:dyDescent="0.35">
      <c r="A9" s="21">
        <v>3</v>
      </c>
      <c r="B9" s="62"/>
      <c r="C9" s="76"/>
      <c r="D9" s="77"/>
      <c r="E9" s="76"/>
      <c r="F9" s="77"/>
      <c r="G9" s="63"/>
      <c r="H9" s="63"/>
      <c r="I9" s="63"/>
      <c r="M9" s="44">
        <f t="shared" si="0"/>
        <v>0</v>
      </c>
      <c r="N9" s="66" t="str">
        <f t="shared" si="1"/>
        <v>N</v>
      </c>
      <c r="O9" s="30">
        <f t="shared" ref="O9:O21" si="2">O8</f>
        <v>0</v>
      </c>
      <c r="P9" s="39">
        <f t="shared" ref="P9:P21" si="3">P8</f>
        <v>0.04</v>
      </c>
      <c r="Q9" s="39">
        <f t="shared" ref="Q9:Q21" si="4">Q8</f>
        <v>0.16</v>
      </c>
      <c r="R9" s="39">
        <f t="shared" ref="R9:R21" si="5">R8</f>
        <v>0.2</v>
      </c>
    </row>
    <row r="10" spans="1:18" ht="17.25" customHeight="1" x14ac:dyDescent="0.35">
      <c r="A10" s="21">
        <v>4</v>
      </c>
      <c r="B10" s="62"/>
      <c r="C10" s="76"/>
      <c r="D10" s="77"/>
      <c r="E10" s="76"/>
      <c r="F10" s="77"/>
      <c r="G10" s="63"/>
      <c r="H10" s="63"/>
      <c r="I10" s="63"/>
      <c r="M10" s="44">
        <f t="shared" si="0"/>
        <v>0</v>
      </c>
      <c r="N10" s="66" t="str">
        <f t="shared" si="1"/>
        <v>N</v>
      </c>
      <c r="O10" s="30">
        <f t="shared" si="2"/>
        <v>0</v>
      </c>
      <c r="P10" s="39">
        <f t="shared" si="3"/>
        <v>0.04</v>
      </c>
      <c r="Q10" s="39">
        <f t="shared" si="4"/>
        <v>0.16</v>
      </c>
      <c r="R10" s="39">
        <f t="shared" si="5"/>
        <v>0.2</v>
      </c>
    </row>
    <row r="11" spans="1:18" ht="17.25" customHeight="1" x14ac:dyDescent="0.35">
      <c r="A11" s="21">
        <v>5</v>
      </c>
      <c r="B11" s="62"/>
      <c r="C11" s="76"/>
      <c r="D11" s="77"/>
      <c r="E11" s="76"/>
      <c r="F11" s="77"/>
      <c r="G11" s="63"/>
      <c r="H11" s="63"/>
      <c r="I11" s="63"/>
      <c r="M11" s="44">
        <f t="shared" si="0"/>
        <v>0</v>
      </c>
      <c r="N11" s="66" t="str">
        <f t="shared" si="1"/>
        <v>N</v>
      </c>
      <c r="O11" s="30">
        <f t="shared" si="2"/>
        <v>0</v>
      </c>
      <c r="P11" s="39">
        <f t="shared" si="3"/>
        <v>0.04</v>
      </c>
      <c r="Q11" s="39">
        <f t="shared" si="4"/>
        <v>0.16</v>
      </c>
      <c r="R11" s="39">
        <f t="shared" si="5"/>
        <v>0.2</v>
      </c>
    </row>
    <row r="12" spans="1:18" ht="17.25" hidden="1" customHeight="1" outlineLevel="1" x14ac:dyDescent="0.35">
      <c r="A12" s="21">
        <v>6</v>
      </c>
      <c r="B12" s="62"/>
      <c r="C12" s="76"/>
      <c r="D12" s="77"/>
      <c r="E12" s="76"/>
      <c r="F12" s="77"/>
      <c r="G12" s="63">
        <v>0</v>
      </c>
      <c r="H12" s="63">
        <v>0</v>
      </c>
      <c r="I12" s="63">
        <v>0</v>
      </c>
      <c r="M12" s="44">
        <f t="shared" si="0"/>
        <v>0</v>
      </c>
      <c r="N12" s="66" t="str">
        <f t="shared" si="1"/>
        <v>N</v>
      </c>
      <c r="O12" s="30">
        <f t="shared" si="2"/>
        <v>0</v>
      </c>
      <c r="P12" s="39">
        <f t="shared" si="3"/>
        <v>0.04</v>
      </c>
      <c r="Q12" s="39">
        <f t="shared" si="4"/>
        <v>0.16</v>
      </c>
      <c r="R12" s="39">
        <f t="shared" si="5"/>
        <v>0.2</v>
      </c>
    </row>
    <row r="13" spans="1:18" ht="17.25" hidden="1" customHeight="1" outlineLevel="1" x14ac:dyDescent="0.35">
      <c r="A13" s="21">
        <v>7</v>
      </c>
      <c r="B13" s="62"/>
      <c r="C13" s="76"/>
      <c r="D13" s="77"/>
      <c r="E13" s="76"/>
      <c r="F13" s="77"/>
      <c r="G13" s="63">
        <v>0</v>
      </c>
      <c r="H13" s="63">
        <v>0</v>
      </c>
      <c r="I13" s="63">
        <v>0</v>
      </c>
      <c r="M13" s="44">
        <f t="shared" si="0"/>
        <v>0</v>
      </c>
      <c r="N13" s="66" t="str">
        <f t="shared" si="1"/>
        <v>N</v>
      </c>
      <c r="O13" s="30">
        <f t="shared" si="2"/>
        <v>0</v>
      </c>
      <c r="P13" s="39">
        <f t="shared" si="3"/>
        <v>0.04</v>
      </c>
      <c r="Q13" s="39">
        <f t="shared" si="4"/>
        <v>0.16</v>
      </c>
      <c r="R13" s="39">
        <f t="shared" si="5"/>
        <v>0.2</v>
      </c>
    </row>
    <row r="14" spans="1:18" ht="17.25" hidden="1" customHeight="1" outlineLevel="1" x14ac:dyDescent="0.35">
      <c r="A14" s="21">
        <v>8</v>
      </c>
      <c r="B14" s="62"/>
      <c r="C14" s="76"/>
      <c r="D14" s="77"/>
      <c r="E14" s="76"/>
      <c r="F14" s="77"/>
      <c r="G14" s="63">
        <v>0</v>
      </c>
      <c r="H14" s="63">
        <v>0</v>
      </c>
      <c r="I14" s="63">
        <v>0</v>
      </c>
      <c r="M14" s="44">
        <f t="shared" si="0"/>
        <v>0</v>
      </c>
      <c r="N14" s="66" t="str">
        <f t="shared" si="1"/>
        <v>N</v>
      </c>
      <c r="O14" s="30">
        <f t="shared" si="2"/>
        <v>0</v>
      </c>
      <c r="P14" s="39">
        <f t="shared" si="3"/>
        <v>0.04</v>
      </c>
      <c r="Q14" s="39">
        <f t="shared" si="4"/>
        <v>0.16</v>
      </c>
      <c r="R14" s="39">
        <f t="shared" si="5"/>
        <v>0.2</v>
      </c>
    </row>
    <row r="15" spans="1:18" ht="17.25" hidden="1" customHeight="1" outlineLevel="1" x14ac:dyDescent="0.35">
      <c r="A15" s="21">
        <v>9</v>
      </c>
      <c r="B15" s="62"/>
      <c r="C15" s="76"/>
      <c r="D15" s="77"/>
      <c r="E15" s="76"/>
      <c r="F15" s="77"/>
      <c r="G15" s="63">
        <v>0</v>
      </c>
      <c r="H15" s="63">
        <v>0</v>
      </c>
      <c r="I15" s="63">
        <v>0</v>
      </c>
      <c r="M15" s="44">
        <f t="shared" si="0"/>
        <v>0</v>
      </c>
      <c r="N15" s="66" t="str">
        <f t="shared" si="1"/>
        <v>N</v>
      </c>
      <c r="O15" s="30">
        <f t="shared" si="2"/>
        <v>0</v>
      </c>
      <c r="P15" s="39">
        <f t="shared" si="3"/>
        <v>0.04</v>
      </c>
      <c r="Q15" s="39">
        <f t="shared" si="4"/>
        <v>0.16</v>
      </c>
      <c r="R15" s="39">
        <f t="shared" si="5"/>
        <v>0.2</v>
      </c>
    </row>
    <row r="16" spans="1:18" ht="17.25" hidden="1" customHeight="1" outlineLevel="1" x14ac:dyDescent="0.35">
      <c r="A16" s="21">
        <v>10</v>
      </c>
      <c r="B16" s="62"/>
      <c r="C16" s="76"/>
      <c r="D16" s="77"/>
      <c r="E16" s="76"/>
      <c r="F16" s="77"/>
      <c r="G16" s="63">
        <v>0</v>
      </c>
      <c r="H16" s="63">
        <v>0</v>
      </c>
      <c r="I16" s="63">
        <v>0</v>
      </c>
      <c r="M16" s="44">
        <f t="shared" si="0"/>
        <v>0</v>
      </c>
      <c r="N16" s="66" t="str">
        <f t="shared" si="1"/>
        <v>N</v>
      </c>
      <c r="O16" s="30">
        <f t="shared" si="2"/>
        <v>0</v>
      </c>
      <c r="P16" s="39">
        <f t="shared" si="3"/>
        <v>0.04</v>
      </c>
      <c r="Q16" s="39">
        <f t="shared" si="4"/>
        <v>0.16</v>
      </c>
      <c r="R16" s="39">
        <f t="shared" si="5"/>
        <v>0.2</v>
      </c>
    </row>
    <row r="17" spans="1:18" ht="17.25" hidden="1" customHeight="1" outlineLevel="1" x14ac:dyDescent="0.35">
      <c r="A17" s="21">
        <v>11</v>
      </c>
      <c r="B17" s="62"/>
      <c r="C17" s="76"/>
      <c r="D17" s="77"/>
      <c r="E17" s="76"/>
      <c r="F17" s="77"/>
      <c r="G17" s="63">
        <v>0</v>
      </c>
      <c r="H17" s="63">
        <v>0</v>
      </c>
      <c r="I17" s="63">
        <v>0</v>
      </c>
      <c r="M17" s="44">
        <f t="shared" si="0"/>
        <v>0</v>
      </c>
      <c r="N17" s="66" t="str">
        <f t="shared" si="1"/>
        <v>N</v>
      </c>
      <c r="O17" s="30">
        <f t="shared" si="2"/>
        <v>0</v>
      </c>
      <c r="P17" s="39">
        <f t="shared" si="3"/>
        <v>0.04</v>
      </c>
      <c r="Q17" s="39">
        <f t="shared" si="4"/>
        <v>0.16</v>
      </c>
      <c r="R17" s="39">
        <f t="shared" si="5"/>
        <v>0.2</v>
      </c>
    </row>
    <row r="18" spans="1:18" ht="17.25" hidden="1" customHeight="1" outlineLevel="1" x14ac:dyDescent="0.35">
      <c r="A18" s="21">
        <v>12</v>
      </c>
      <c r="B18" s="62"/>
      <c r="C18" s="76"/>
      <c r="D18" s="77"/>
      <c r="E18" s="76"/>
      <c r="F18" s="77"/>
      <c r="G18" s="63">
        <v>0</v>
      </c>
      <c r="H18" s="63">
        <v>0</v>
      </c>
      <c r="I18" s="63">
        <v>0</v>
      </c>
      <c r="M18" s="44">
        <f t="shared" si="0"/>
        <v>0</v>
      </c>
      <c r="N18" s="66" t="str">
        <f t="shared" si="1"/>
        <v>N</v>
      </c>
      <c r="O18" s="30">
        <f t="shared" si="2"/>
        <v>0</v>
      </c>
      <c r="P18" s="39">
        <f t="shared" si="3"/>
        <v>0.04</v>
      </c>
      <c r="Q18" s="39">
        <f t="shared" si="4"/>
        <v>0.16</v>
      </c>
      <c r="R18" s="39">
        <f t="shared" si="5"/>
        <v>0.2</v>
      </c>
    </row>
    <row r="19" spans="1:18" ht="17.25" hidden="1" customHeight="1" outlineLevel="1" x14ac:dyDescent="0.35">
      <c r="A19" s="21">
        <v>13</v>
      </c>
      <c r="B19" s="62"/>
      <c r="C19" s="76"/>
      <c r="D19" s="77"/>
      <c r="E19" s="76"/>
      <c r="F19" s="77"/>
      <c r="G19" s="63">
        <v>0</v>
      </c>
      <c r="H19" s="63">
        <v>0</v>
      </c>
      <c r="I19" s="63">
        <v>0</v>
      </c>
      <c r="M19" s="44">
        <f t="shared" si="0"/>
        <v>0</v>
      </c>
      <c r="N19" s="66" t="str">
        <f t="shared" si="1"/>
        <v>N</v>
      </c>
      <c r="O19" s="30">
        <f t="shared" si="2"/>
        <v>0</v>
      </c>
      <c r="P19" s="39">
        <f t="shared" si="3"/>
        <v>0.04</v>
      </c>
      <c r="Q19" s="39">
        <f t="shared" si="4"/>
        <v>0.16</v>
      </c>
      <c r="R19" s="39">
        <f t="shared" si="5"/>
        <v>0.2</v>
      </c>
    </row>
    <row r="20" spans="1:18" ht="17.25" hidden="1" customHeight="1" outlineLevel="1" x14ac:dyDescent="0.35">
      <c r="A20" s="21">
        <v>14</v>
      </c>
      <c r="B20" s="62"/>
      <c r="C20" s="76"/>
      <c r="D20" s="77"/>
      <c r="E20" s="76"/>
      <c r="F20" s="77"/>
      <c r="G20" s="63">
        <v>0</v>
      </c>
      <c r="H20" s="63">
        <v>0</v>
      </c>
      <c r="I20" s="63">
        <v>0</v>
      </c>
      <c r="M20" s="44">
        <f t="shared" si="0"/>
        <v>0</v>
      </c>
      <c r="N20" s="66" t="str">
        <f t="shared" si="1"/>
        <v>N</v>
      </c>
      <c r="O20" s="30">
        <f t="shared" si="2"/>
        <v>0</v>
      </c>
      <c r="P20" s="39">
        <f t="shared" si="3"/>
        <v>0.04</v>
      </c>
      <c r="Q20" s="39">
        <f t="shared" si="4"/>
        <v>0.16</v>
      </c>
      <c r="R20" s="39">
        <f t="shared" si="5"/>
        <v>0.2</v>
      </c>
    </row>
    <row r="21" spans="1:18" ht="17.25" hidden="1" customHeight="1" outlineLevel="1" x14ac:dyDescent="0.35">
      <c r="A21" s="23">
        <v>15</v>
      </c>
      <c r="B21" s="64"/>
      <c r="C21" s="86"/>
      <c r="D21" s="87"/>
      <c r="E21" s="86"/>
      <c r="F21" s="87"/>
      <c r="G21" s="65">
        <v>0</v>
      </c>
      <c r="H21" s="65">
        <v>0</v>
      </c>
      <c r="I21" s="65">
        <v>0</v>
      </c>
      <c r="M21" s="45">
        <f t="shared" si="0"/>
        <v>0</v>
      </c>
      <c r="N21" s="67" t="str">
        <f t="shared" si="1"/>
        <v>N</v>
      </c>
      <c r="O21" s="31">
        <f t="shared" si="2"/>
        <v>0</v>
      </c>
      <c r="P21" s="40">
        <f t="shared" si="3"/>
        <v>0.04</v>
      </c>
      <c r="Q21" s="40">
        <f t="shared" si="4"/>
        <v>0.16</v>
      </c>
      <c r="R21" s="40">
        <f t="shared" si="5"/>
        <v>0.2</v>
      </c>
    </row>
    <row r="22" spans="1:18" ht="20.25" customHeight="1" collapsed="1" x14ac:dyDescent="0.35">
      <c r="A22" s="36" t="s">
        <v>6</v>
      </c>
      <c r="B22" s="37"/>
      <c r="C22" s="27"/>
      <c r="D22" s="28"/>
      <c r="E22" s="78" t="s">
        <v>9</v>
      </c>
      <c r="F22" s="79"/>
      <c r="G22" s="50">
        <f>SUM(G7:G21)</f>
        <v>0</v>
      </c>
      <c r="H22" s="50">
        <f>SUM(H7:H21)</f>
        <v>0</v>
      </c>
      <c r="I22" s="50">
        <f>SUM(I7:I21)</f>
        <v>0</v>
      </c>
    </row>
    <row r="23" spans="1:18" ht="24.75" customHeight="1" thickBot="1" x14ac:dyDescent="0.4">
      <c r="G23" s="52" t="str">
        <f>IF(G22=100," ",IF(G22=0," ","ERROR"))</f>
        <v xml:space="preserve"> </v>
      </c>
      <c r="H23" s="53" t="str">
        <f>IF(H22=100," ",IF(H22=0," ",IF(H22&gt;100,"ERROR","ERROR")))</f>
        <v xml:space="preserve"> </v>
      </c>
      <c r="I23" s="53" t="str">
        <f>IF(I22=100," ",IF(I22=0," ",IF(I22&gt;100,"ERROR","ERROR")))</f>
        <v xml:space="preserve"> </v>
      </c>
      <c r="M23" s="104" t="s">
        <v>20</v>
      </c>
      <c r="N23" s="105"/>
      <c r="O23" s="105"/>
      <c r="P23" s="105"/>
      <c r="Q23" s="105"/>
      <c r="R23" s="106"/>
    </row>
    <row r="24" spans="1:18" ht="8.25" customHeight="1" thickTop="1" x14ac:dyDescent="0.35">
      <c r="A24" s="32"/>
      <c r="B24" s="32"/>
      <c r="C24" s="32"/>
      <c r="D24" s="32"/>
      <c r="E24" s="32"/>
      <c r="F24" s="32"/>
      <c r="G24" s="33"/>
      <c r="H24" s="34"/>
      <c r="I24" s="34"/>
    </row>
    <row r="25" spans="1:18" ht="27.75" customHeight="1" x14ac:dyDescent="0.35">
      <c r="A25" s="69" t="s">
        <v>24</v>
      </c>
    </row>
    <row r="26" spans="1:18" ht="26.25" customHeight="1" x14ac:dyDescent="0.35">
      <c r="E26" s="110" t="s">
        <v>18</v>
      </c>
      <c r="F26" s="111"/>
      <c r="G26" s="111"/>
      <c r="H26" s="112"/>
      <c r="I26" s="41"/>
    </row>
    <row r="27" spans="1:18" ht="32.25" customHeight="1" x14ac:dyDescent="0.35">
      <c r="A27" s="98" t="s">
        <v>21</v>
      </c>
      <c r="B27" s="98"/>
      <c r="C27" s="68"/>
      <c r="E27" s="117" t="s">
        <v>30</v>
      </c>
      <c r="F27" s="118"/>
      <c r="G27" s="119">
        <v>0.04</v>
      </c>
      <c r="H27" s="120"/>
    </row>
    <row r="28" spans="1:18" ht="32.25" customHeight="1" x14ac:dyDescent="0.35">
      <c r="A28" s="98" t="s">
        <v>13</v>
      </c>
      <c r="B28" s="98"/>
      <c r="C28" s="4">
        <v>0.2</v>
      </c>
      <c r="E28" s="94" t="s">
        <v>28</v>
      </c>
      <c r="F28" s="95"/>
      <c r="G28" s="121">
        <f>C28-G27</f>
        <v>0.16</v>
      </c>
      <c r="H28" s="122"/>
    </row>
    <row r="29" spans="1:18" ht="32.25" customHeight="1" thickBot="1" x14ac:dyDescent="0.4">
      <c r="A29" s="99" t="s">
        <v>14</v>
      </c>
      <c r="B29" s="99"/>
      <c r="C29" s="49">
        <f>C28*C27</f>
        <v>0</v>
      </c>
      <c r="E29" s="96" t="s">
        <v>29</v>
      </c>
      <c r="F29" s="97"/>
      <c r="G29" s="123">
        <f>C28</f>
        <v>0.2</v>
      </c>
      <c r="H29" s="124"/>
    </row>
    <row r="30" spans="1:18" ht="9.75" customHeight="1" thickTop="1" x14ac:dyDescent="0.35"/>
    <row r="31" spans="1:18" ht="24.75" customHeight="1" x14ac:dyDescent="0.35">
      <c r="A31" s="100" t="s">
        <v>22</v>
      </c>
      <c r="B31" s="101"/>
      <c r="C31" s="51">
        <f>C27*0.05</f>
        <v>0</v>
      </c>
    </row>
    <row r="32" spans="1:18" ht="15" thickBot="1" x14ac:dyDescent="0.4"/>
    <row r="33" spans="1:9" ht="8.25" customHeight="1" thickTop="1" x14ac:dyDescent="0.35">
      <c r="A33" s="32"/>
      <c r="B33" s="32"/>
      <c r="C33" s="32"/>
      <c r="D33" s="32"/>
      <c r="E33" s="32"/>
      <c r="F33" s="32"/>
      <c r="G33" s="33"/>
      <c r="H33" s="34"/>
      <c r="I33" s="34"/>
    </row>
    <row r="34" spans="1:9" ht="27.75" customHeight="1" x14ac:dyDescent="0.35">
      <c r="A34" s="69" t="s">
        <v>23</v>
      </c>
    </row>
    <row r="35" spans="1:9" ht="29" x14ac:dyDescent="0.35">
      <c r="A35" s="3" t="s">
        <v>5</v>
      </c>
      <c r="B35" s="6" t="s">
        <v>0</v>
      </c>
      <c r="C35" s="54" t="s">
        <v>8</v>
      </c>
      <c r="D35" s="9" t="s">
        <v>26</v>
      </c>
      <c r="E35" s="8" t="s">
        <v>31</v>
      </c>
      <c r="F35" s="18" t="s">
        <v>10</v>
      </c>
      <c r="H35" s="80" t="s">
        <v>11</v>
      </c>
      <c r="I35" s="81"/>
    </row>
    <row r="36" spans="1:9" ht="17.25" customHeight="1" x14ac:dyDescent="0.35">
      <c r="A36" s="20">
        <f>A7</f>
        <v>1</v>
      </c>
      <c r="B36" s="24">
        <f>B7</f>
        <v>0</v>
      </c>
      <c r="C36" s="55">
        <f>(H7*0.01)*O7</f>
        <v>0</v>
      </c>
      <c r="D36" s="15">
        <f>IF(N7="N",(O7*H7*0.01)*R7,(O7*H7*0.01)*Q7)</f>
        <v>0</v>
      </c>
      <c r="E36" s="10">
        <f>IF(N7="Y",(O7*H7*0.01)*P7,O7*0)</f>
        <v>0</v>
      </c>
      <c r="F36" s="46">
        <f>D36+E36</f>
        <v>0</v>
      </c>
      <c r="H36" s="82">
        <f>(O7*0.05)*(I7*0.01)</f>
        <v>0</v>
      </c>
      <c r="I36" s="83"/>
    </row>
    <row r="37" spans="1:9" ht="17.25" customHeight="1" x14ac:dyDescent="0.35">
      <c r="A37" s="21">
        <f t="shared" ref="A37:B37" si="6">A8</f>
        <v>2</v>
      </c>
      <c r="B37" s="25">
        <f t="shared" si="6"/>
        <v>0</v>
      </c>
      <c r="C37" s="56">
        <f t="shared" ref="C37:C50" si="7">(H8*0.01)*O8</f>
        <v>0</v>
      </c>
      <c r="D37" s="11">
        <f t="shared" ref="D37:D50" si="8">IF(N8="N",(O8*H8*0.01)*R8,(O8*H8*0.01)*Q8)</f>
        <v>0</v>
      </c>
      <c r="E37" s="12">
        <f t="shared" ref="E37:E50" si="9">IF(N8="Y",(O8*H8*0.01)*P8,O8*0)</f>
        <v>0</v>
      </c>
      <c r="F37" s="47">
        <f t="shared" ref="F37:F50" si="10">D37+E37</f>
        <v>0</v>
      </c>
      <c r="H37" s="84">
        <f>(O8*0.05)*(I8*0.01)</f>
        <v>0</v>
      </c>
      <c r="I37" s="85"/>
    </row>
    <row r="38" spans="1:9" ht="17.25" customHeight="1" x14ac:dyDescent="0.35">
      <c r="A38" s="21">
        <f t="shared" ref="A38:B38" si="11">A9</f>
        <v>3</v>
      </c>
      <c r="B38" s="25">
        <f t="shared" si="11"/>
        <v>0</v>
      </c>
      <c r="C38" s="56">
        <f t="shared" si="7"/>
        <v>0</v>
      </c>
      <c r="D38" s="11">
        <f t="shared" si="8"/>
        <v>0</v>
      </c>
      <c r="E38" s="12">
        <f t="shared" si="9"/>
        <v>0</v>
      </c>
      <c r="F38" s="47">
        <f>D38+E38</f>
        <v>0</v>
      </c>
      <c r="H38" s="84">
        <f t="shared" ref="H38:H50" si="12">(O9*0.05)*(I9*0.01)</f>
        <v>0</v>
      </c>
      <c r="I38" s="85"/>
    </row>
    <row r="39" spans="1:9" ht="17.25" customHeight="1" x14ac:dyDescent="0.35">
      <c r="A39" s="21">
        <f t="shared" ref="A39:B39" si="13">A10</f>
        <v>4</v>
      </c>
      <c r="B39" s="25">
        <f t="shared" si="13"/>
        <v>0</v>
      </c>
      <c r="C39" s="56">
        <f t="shared" si="7"/>
        <v>0</v>
      </c>
      <c r="D39" s="11">
        <f t="shared" si="8"/>
        <v>0</v>
      </c>
      <c r="E39" s="12">
        <f t="shared" si="9"/>
        <v>0</v>
      </c>
      <c r="F39" s="47">
        <f t="shared" si="10"/>
        <v>0</v>
      </c>
      <c r="H39" s="84">
        <f t="shared" si="12"/>
        <v>0</v>
      </c>
      <c r="I39" s="85"/>
    </row>
    <row r="40" spans="1:9" ht="17.25" customHeight="1" x14ac:dyDescent="0.35">
      <c r="A40" s="21">
        <f t="shared" ref="A40:B40" si="14">A11</f>
        <v>5</v>
      </c>
      <c r="B40" s="25">
        <f t="shared" si="14"/>
        <v>0</v>
      </c>
      <c r="C40" s="56">
        <f t="shared" si="7"/>
        <v>0</v>
      </c>
      <c r="D40" s="11">
        <f t="shared" si="8"/>
        <v>0</v>
      </c>
      <c r="E40" s="12">
        <f t="shared" si="9"/>
        <v>0</v>
      </c>
      <c r="F40" s="47">
        <f t="shared" si="10"/>
        <v>0</v>
      </c>
      <c r="H40" s="84">
        <f t="shared" si="12"/>
        <v>0</v>
      </c>
      <c r="I40" s="85"/>
    </row>
    <row r="41" spans="1:9" ht="17.25" hidden="1" customHeight="1" outlineLevel="1" x14ac:dyDescent="0.35">
      <c r="A41" s="21">
        <f t="shared" ref="A41:B41" si="15">A12</f>
        <v>6</v>
      </c>
      <c r="B41" s="25">
        <f t="shared" si="15"/>
        <v>0</v>
      </c>
      <c r="C41" s="56">
        <f t="shared" si="7"/>
        <v>0</v>
      </c>
      <c r="D41" s="11">
        <f t="shared" si="8"/>
        <v>0</v>
      </c>
      <c r="E41" s="12">
        <f t="shared" si="9"/>
        <v>0</v>
      </c>
      <c r="F41" s="47">
        <f t="shared" si="10"/>
        <v>0</v>
      </c>
      <c r="H41" s="84">
        <f t="shared" si="12"/>
        <v>0</v>
      </c>
      <c r="I41" s="85"/>
    </row>
    <row r="42" spans="1:9" ht="17.25" hidden="1" customHeight="1" outlineLevel="1" x14ac:dyDescent="0.35">
      <c r="A42" s="21">
        <f t="shared" ref="A42:B42" si="16">A13</f>
        <v>7</v>
      </c>
      <c r="B42" s="25">
        <f t="shared" si="16"/>
        <v>0</v>
      </c>
      <c r="C42" s="56">
        <f t="shared" si="7"/>
        <v>0</v>
      </c>
      <c r="D42" s="11">
        <f t="shared" si="8"/>
        <v>0</v>
      </c>
      <c r="E42" s="12">
        <f t="shared" si="9"/>
        <v>0</v>
      </c>
      <c r="F42" s="47">
        <f t="shared" si="10"/>
        <v>0</v>
      </c>
      <c r="H42" s="84">
        <f t="shared" si="12"/>
        <v>0</v>
      </c>
      <c r="I42" s="85"/>
    </row>
    <row r="43" spans="1:9" ht="17.25" hidden="1" customHeight="1" outlineLevel="1" x14ac:dyDescent="0.35">
      <c r="A43" s="21">
        <f t="shared" ref="A43:B43" si="17">A14</f>
        <v>8</v>
      </c>
      <c r="B43" s="25">
        <f t="shared" si="17"/>
        <v>0</v>
      </c>
      <c r="C43" s="56">
        <f t="shared" si="7"/>
        <v>0</v>
      </c>
      <c r="D43" s="11">
        <f t="shared" si="8"/>
        <v>0</v>
      </c>
      <c r="E43" s="12">
        <f t="shared" si="9"/>
        <v>0</v>
      </c>
      <c r="F43" s="47">
        <f t="shared" si="10"/>
        <v>0</v>
      </c>
      <c r="H43" s="84">
        <f t="shared" si="12"/>
        <v>0</v>
      </c>
      <c r="I43" s="85"/>
    </row>
    <row r="44" spans="1:9" ht="17.25" hidden="1" customHeight="1" outlineLevel="1" x14ac:dyDescent="0.35">
      <c r="A44" s="21">
        <f t="shared" ref="A44:B44" si="18">A15</f>
        <v>9</v>
      </c>
      <c r="B44" s="25">
        <f t="shared" si="18"/>
        <v>0</v>
      </c>
      <c r="C44" s="56">
        <f t="shared" si="7"/>
        <v>0</v>
      </c>
      <c r="D44" s="11">
        <f t="shared" si="8"/>
        <v>0</v>
      </c>
      <c r="E44" s="12">
        <f t="shared" si="9"/>
        <v>0</v>
      </c>
      <c r="F44" s="47">
        <f t="shared" si="10"/>
        <v>0</v>
      </c>
      <c r="H44" s="84">
        <f t="shared" si="12"/>
        <v>0</v>
      </c>
      <c r="I44" s="85"/>
    </row>
    <row r="45" spans="1:9" ht="17.25" hidden="1" customHeight="1" outlineLevel="1" x14ac:dyDescent="0.35">
      <c r="A45" s="21">
        <f t="shared" ref="A45:B45" si="19">A16</f>
        <v>10</v>
      </c>
      <c r="B45" s="25">
        <f t="shared" si="19"/>
        <v>0</v>
      </c>
      <c r="C45" s="56">
        <f t="shared" si="7"/>
        <v>0</v>
      </c>
      <c r="D45" s="11">
        <f t="shared" si="8"/>
        <v>0</v>
      </c>
      <c r="E45" s="12">
        <f t="shared" si="9"/>
        <v>0</v>
      </c>
      <c r="F45" s="47">
        <f t="shared" si="10"/>
        <v>0</v>
      </c>
      <c r="H45" s="84">
        <f t="shared" si="12"/>
        <v>0</v>
      </c>
      <c r="I45" s="85"/>
    </row>
    <row r="46" spans="1:9" ht="17.25" hidden="1" customHeight="1" outlineLevel="1" x14ac:dyDescent="0.35">
      <c r="A46" s="21">
        <f t="shared" ref="A46:B46" si="20">A17</f>
        <v>11</v>
      </c>
      <c r="B46" s="25">
        <f t="shared" si="20"/>
        <v>0</v>
      </c>
      <c r="C46" s="56">
        <f t="shared" si="7"/>
        <v>0</v>
      </c>
      <c r="D46" s="11">
        <f t="shared" si="8"/>
        <v>0</v>
      </c>
      <c r="E46" s="12">
        <f t="shared" si="9"/>
        <v>0</v>
      </c>
      <c r="F46" s="47">
        <f t="shared" si="10"/>
        <v>0</v>
      </c>
      <c r="H46" s="84">
        <f t="shared" si="12"/>
        <v>0</v>
      </c>
      <c r="I46" s="85"/>
    </row>
    <row r="47" spans="1:9" ht="17.25" hidden="1" customHeight="1" outlineLevel="1" x14ac:dyDescent="0.35">
      <c r="A47" s="21">
        <f t="shared" ref="A47:B47" si="21">A18</f>
        <v>12</v>
      </c>
      <c r="B47" s="25">
        <f t="shared" si="21"/>
        <v>0</v>
      </c>
      <c r="C47" s="56">
        <f t="shared" si="7"/>
        <v>0</v>
      </c>
      <c r="D47" s="11">
        <f t="shared" si="8"/>
        <v>0</v>
      </c>
      <c r="E47" s="12">
        <f t="shared" si="9"/>
        <v>0</v>
      </c>
      <c r="F47" s="47">
        <f t="shared" si="10"/>
        <v>0</v>
      </c>
      <c r="H47" s="84">
        <f t="shared" si="12"/>
        <v>0</v>
      </c>
      <c r="I47" s="85"/>
    </row>
    <row r="48" spans="1:9" ht="17.25" hidden="1" customHeight="1" outlineLevel="1" x14ac:dyDescent="0.35">
      <c r="A48" s="21">
        <f t="shared" ref="A48:B48" si="22">A19</f>
        <v>13</v>
      </c>
      <c r="B48" s="25">
        <f t="shared" si="22"/>
        <v>0</v>
      </c>
      <c r="C48" s="56">
        <f t="shared" si="7"/>
        <v>0</v>
      </c>
      <c r="D48" s="11">
        <f t="shared" si="8"/>
        <v>0</v>
      </c>
      <c r="E48" s="12">
        <f t="shared" si="9"/>
        <v>0</v>
      </c>
      <c r="F48" s="47">
        <f t="shared" si="10"/>
        <v>0</v>
      </c>
      <c r="H48" s="84">
        <f t="shared" si="12"/>
        <v>0</v>
      </c>
      <c r="I48" s="85"/>
    </row>
    <row r="49" spans="1:9" ht="17.25" hidden="1" customHeight="1" outlineLevel="1" x14ac:dyDescent="0.35">
      <c r="A49" s="21">
        <f t="shared" ref="A49:B50" si="23">A20</f>
        <v>14</v>
      </c>
      <c r="B49" s="25">
        <f t="shared" si="23"/>
        <v>0</v>
      </c>
      <c r="C49" s="56">
        <f t="shared" si="7"/>
        <v>0</v>
      </c>
      <c r="D49" s="11">
        <f t="shared" si="8"/>
        <v>0</v>
      </c>
      <c r="E49" s="12">
        <f t="shared" si="9"/>
        <v>0</v>
      </c>
      <c r="F49" s="47">
        <f t="shared" si="10"/>
        <v>0</v>
      </c>
      <c r="H49" s="84">
        <f t="shared" si="12"/>
        <v>0</v>
      </c>
      <c r="I49" s="85"/>
    </row>
    <row r="50" spans="1:9" ht="17.25" hidden="1" customHeight="1" outlineLevel="1" x14ac:dyDescent="0.35">
      <c r="A50" s="22">
        <f t="shared" si="23"/>
        <v>15</v>
      </c>
      <c r="B50" s="35">
        <f t="shared" si="23"/>
        <v>0</v>
      </c>
      <c r="C50" s="57">
        <f t="shared" si="7"/>
        <v>0</v>
      </c>
      <c r="D50" s="13">
        <f t="shared" si="8"/>
        <v>0</v>
      </c>
      <c r="E50" s="14">
        <f t="shared" si="9"/>
        <v>0</v>
      </c>
      <c r="F50" s="48">
        <f t="shared" si="10"/>
        <v>0</v>
      </c>
      <c r="H50" s="84">
        <f t="shared" si="12"/>
        <v>0</v>
      </c>
      <c r="I50" s="85"/>
    </row>
    <row r="51" spans="1:9" ht="18.75" customHeight="1" collapsed="1" thickBot="1" x14ac:dyDescent="0.4">
      <c r="A51" s="26" t="s">
        <v>12</v>
      </c>
      <c r="B51" s="28"/>
      <c r="C51" s="58">
        <f>SUM(C36:C50)</f>
        <v>0</v>
      </c>
      <c r="D51" s="19">
        <f t="shared" ref="D51:F51" si="24">SUM(D36:D50)</f>
        <v>0</v>
      </c>
      <c r="E51" s="17">
        <f t="shared" si="24"/>
        <v>0</v>
      </c>
      <c r="F51" s="17">
        <f t="shared" si="24"/>
        <v>0</v>
      </c>
      <c r="H51" s="92">
        <f>SUM(H36:I50)</f>
        <v>0</v>
      </c>
      <c r="I51" s="93"/>
    </row>
    <row r="52" spans="1:9" ht="15" thickTop="1" x14ac:dyDescent="0.35">
      <c r="A52" s="5"/>
    </row>
    <row r="53" spans="1:9" ht="33" customHeight="1" x14ac:dyDescent="0.35">
      <c r="A53" s="103" t="s">
        <v>27</v>
      </c>
      <c r="B53" s="103"/>
      <c r="C53" s="103"/>
      <c r="D53" s="103"/>
      <c r="E53" s="103"/>
      <c r="F53" s="103"/>
      <c r="G53" s="103"/>
      <c r="H53" s="103"/>
      <c r="I53" s="103"/>
    </row>
    <row r="54" spans="1:9" x14ac:dyDescent="0.35">
      <c r="A54" s="5"/>
    </row>
    <row r="55" spans="1:9" x14ac:dyDescent="0.35">
      <c r="A55" s="5"/>
    </row>
    <row r="56" spans="1:9" x14ac:dyDescent="0.35">
      <c r="A56" s="5"/>
    </row>
  </sheetData>
  <sheetProtection formatCells="0" formatColumns="0" formatRows="0" insertColumns="0" insertRows="0" insertHyperlinks="0" deleteColumns="0" deleteRows="0" selectLockedCells="1" sort="0" autoFilter="0" pivotTables="0"/>
  <mergeCells count="72">
    <mergeCell ref="A1:I1"/>
    <mergeCell ref="A53:I53"/>
    <mergeCell ref="M23:R23"/>
    <mergeCell ref="G3:I3"/>
    <mergeCell ref="E26:H26"/>
    <mergeCell ref="N5:N6"/>
    <mergeCell ref="M5:M6"/>
    <mergeCell ref="M3:R3"/>
    <mergeCell ref="P5:P6"/>
    <mergeCell ref="Q5:Q6"/>
    <mergeCell ref="R5:R6"/>
    <mergeCell ref="E27:F27"/>
    <mergeCell ref="G27:H27"/>
    <mergeCell ref="G28:H28"/>
    <mergeCell ref="G29:H29"/>
    <mergeCell ref="A27:B27"/>
    <mergeCell ref="A28:B28"/>
    <mergeCell ref="A29:B29"/>
    <mergeCell ref="H48:I48"/>
    <mergeCell ref="H49:I49"/>
    <mergeCell ref="A31:B31"/>
    <mergeCell ref="H50:I50"/>
    <mergeCell ref="H51:I51"/>
    <mergeCell ref="E28:F28"/>
    <mergeCell ref="E29:F29"/>
    <mergeCell ref="H42:I42"/>
    <mergeCell ref="H43:I43"/>
    <mergeCell ref="H44:I44"/>
    <mergeCell ref="H45:I45"/>
    <mergeCell ref="H46:I46"/>
    <mergeCell ref="H47:I47"/>
    <mergeCell ref="H38:I38"/>
    <mergeCell ref="H39:I39"/>
    <mergeCell ref="H40:I40"/>
    <mergeCell ref="H41:I41"/>
    <mergeCell ref="C18:D18"/>
    <mergeCell ref="C19:D19"/>
    <mergeCell ref="C20:D20"/>
    <mergeCell ref="C21:D21"/>
    <mergeCell ref="O5:O6"/>
    <mergeCell ref="E11:F11"/>
    <mergeCell ref="E18:F18"/>
    <mergeCell ref="C9:D9"/>
    <mergeCell ref="E9:F9"/>
    <mergeCell ref="C10:D10"/>
    <mergeCell ref="E10:F10"/>
    <mergeCell ref="E19:F19"/>
    <mergeCell ref="E20:F20"/>
    <mergeCell ref="E21:F21"/>
    <mergeCell ref="C11:D11"/>
    <mergeCell ref="C6:D6"/>
    <mergeCell ref="E22:F22"/>
    <mergeCell ref="H35:I35"/>
    <mergeCell ref="H36:I36"/>
    <mergeCell ref="H37:I37"/>
    <mergeCell ref="C12:D12"/>
    <mergeCell ref="C13:D13"/>
    <mergeCell ref="C14:D14"/>
    <mergeCell ref="C15:D15"/>
    <mergeCell ref="C16:D16"/>
    <mergeCell ref="C17:D17"/>
    <mergeCell ref="E12:F12"/>
    <mergeCell ref="E13:F13"/>
    <mergeCell ref="E14:F14"/>
    <mergeCell ref="E15:F15"/>
    <mergeCell ref="E16:F16"/>
    <mergeCell ref="E17:F17"/>
    <mergeCell ref="E6:F6"/>
    <mergeCell ref="C7:D7"/>
    <mergeCell ref="E7:F7"/>
    <mergeCell ref="C8:D8"/>
    <mergeCell ref="E8:F8"/>
  </mergeCells>
  <conditionalFormatting sqref="B36:B50">
    <cfRule type="cellIs" dxfId="3" priority="5" operator="equal">
      <formula>0</formula>
    </cfRule>
  </conditionalFormatting>
  <conditionalFormatting sqref="G5:I5 G23:I24 I26 G33:I33">
    <cfRule type="containsText" dxfId="2" priority="6" operator="containsText" text="ERROR">
      <formula>NOT(ISERROR(SEARCH("ERROR",G5)))</formula>
    </cfRule>
  </conditionalFormatting>
  <printOptions horizontalCentered="1"/>
  <pageMargins left="0.25" right="0.25" top="0.5" bottom="0.75" header="0.3" footer="0.3"/>
  <pageSetup scale="76" orientation="portrait" r:id="rId1"/>
  <headerFooter>
    <oddFooter>&amp;L&amp;9Edited 06/23/10&amp;R&amp;10&amp;F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56"/>
  <sheetViews>
    <sheetView showGridLines="0" zoomScale="85" zoomScaleNormal="85" workbookViewId="0">
      <selection activeCell="B7" sqref="B7"/>
    </sheetView>
  </sheetViews>
  <sheetFormatPr defaultRowHeight="14.5" outlineLevelRow="1" x14ac:dyDescent="0.35"/>
  <cols>
    <col min="2" max="2" width="27.7265625" customWidth="1"/>
    <col min="3" max="6" width="17.26953125" customWidth="1"/>
    <col min="13" max="13" width="25.81640625" customWidth="1"/>
    <col min="14" max="14" width="10.453125" customWidth="1"/>
    <col min="15" max="15" width="19.7265625" customWidth="1"/>
    <col min="16" max="18" width="21.54296875" customWidth="1"/>
  </cols>
  <sheetData>
    <row r="1" spans="1:18" ht="38.25" customHeight="1" x14ac:dyDescent="0.35">
      <c r="A1" s="102" t="s">
        <v>35</v>
      </c>
      <c r="B1" s="102"/>
      <c r="C1" s="102"/>
      <c r="D1" s="102"/>
      <c r="E1" s="102"/>
      <c r="F1" s="102"/>
      <c r="G1" s="102"/>
      <c r="H1" s="102"/>
      <c r="I1" s="102"/>
    </row>
    <row r="2" spans="1:18" ht="18.5" x14ac:dyDescent="0.45">
      <c r="A2" s="7"/>
    </row>
    <row r="3" spans="1:18" ht="27.75" customHeight="1" x14ac:dyDescent="0.35">
      <c r="A3" s="69" t="s">
        <v>33</v>
      </c>
      <c r="G3" s="107" t="s">
        <v>34</v>
      </c>
      <c r="H3" s="108"/>
      <c r="I3" s="109"/>
      <c r="M3" s="104" t="s">
        <v>20</v>
      </c>
      <c r="N3" s="105"/>
      <c r="O3" s="105"/>
      <c r="P3" s="105"/>
      <c r="Q3" s="105"/>
      <c r="R3" s="106"/>
    </row>
    <row r="4" spans="1:18" ht="23.25" customHeight="1" x14ac:dyDescent="0.35">
      <c r="A4" s="2" t="s">
        <v>7</v>
      </c>
      <c r="B4" s="2"/>
      <c r="C4" s="59" t="s">
        <v>41</v>
      </c>
    </row>
    <row r="5" spans="1:18" ht="24.75" customHeight="1" x14ac:dyDescent="0.35">
      <c r="G5" s="16" t="str">
        <f>G23</f>
        <v xml:space="preserve"> </v>
      </c>
      <c r="H5" s="16" t="str">
        <f>H23</f>
        <v xml:space="preserve"> </v>
      </c>
      <c r="I5" s="16" t="str">
        <f>I23</f>
        <v xml:space="preserve"> </v>
      </c>
      <c r="M5" s="113" t="s">
        <v>1</v>
      </c>
      <c r="N5" s="88" t="s">
        <v>19</v>
      </c>
      <c r="O5" s="88" t="s">
        <v>32</v>
      </c>
      <c r="P5" s="115" t="s">
        <v>16</v>
      </c>
      <c r="Q5" s="115" t="s">
        <v>15</v>
      </c>
      <c r="R5" s="115" t="s">
        <v>17</v>
      </c>
    </row>
    <row r="6" spans="1:18" s="1" customFormat="1" ht="31.5" customHeight="1" x14ac:dyDescent="0.35">
      <c r="A6" s="3" t="s">
        <v>5</v>
      </c>
      <c r="B6" s="3" t="s">
        <v>0</v>
      </c>
      <c r="C6" s="90" t="s">
        <v>25</v>
      </c>
      <c r="D6" s="91"/>
      <c r="E6" s="70" t="s">
        <v>1</v>
      </c>
      <c r="F6" s="71"/>
      <c r="G6" s="3" t="s">
        <v>2</v>
      </c>
      <c r="H6" s="3" t="s">
        <v>3</v>
      </c>
      <c r="I6" s="3" t="s">
        <v>4</v>
      </c>
      <c r="M6" s="114"/>
      <c r="N6" s="89"/>
      <c r="O6" s="89"/>
      <c r="P6" s="116"/>
      <c r="Q6" s="116"/>
      <c r="R6" s="116"/>
    </row>
    <row r="7" spans="1:18" ht="32.25" customHeight="1" x14ac:dyDescent="0.35">
      <c r="A7" s="20">
        <v>1</v>
      </c>
      <c r="B7" s="60" t="s">
        <v>36</v>
      </c>
      <c r="C7" s="72" t="s">
        <v>38</v>
      </c>
      <c r="D7" s="73"/>
      <c r="E7" s="74"/>
      <c r="F7" s="75"/>
      <c r="G7" s="61">
        <v>30</v>
      </c>
      <c r="H7" s="61">
        <v>80</v>
      </c>
      <c r="I7" s="61">
        <v>100</v>
      </c>
      <c r="M7" s="43">
        <f>E7</f>
        <v>0</v>
      </c>
      <c r="N7" s="42" t="str">
        <f>IF(M7=0,"N","Y")</f>
        <v>N</v>
      </c>
      <c r="O7" s="29">
        <f>C27</f>
        <v>48680.160000000003</v>
      </c>
      <c r="P7" s="38">
        <f>G27</f>
        <v>0.04</v>
      </c>
      <c r="Q7" s="38">
        <f>G28</f>
        <v>0.16</v>
      </c>
      <c r="R7" s="38">
        <f>G29</f>
        <v>0.2</v>
      </c>
    </row>
    <row r="8" spans="1:18" ht="17.25" customHeight="1" x14ac:dyDescent="0.35">
      <c r="A8" s="21">
        <v>2</v>
      </c>
      <c r="B8" s="62" t="s">
        <v>36</v>
      </c>
      <c r="C8" s="76" t="s">
        <v>39</v>
      </c>
      <c r="D8" s="77"/>
      <c r="E8" s="76"/>
      <c r="F8" s="77"/>
      <c r="G8" s="63">
        <v>50</v>
      </c>
      <c r="H8" s="63">
        <v>0</v>
      </c>
      <c r="I8" s="63">
        <v>0</v>
      </c>
      <c r="M8" s="44">
        <f t="shared" ref="M8:M21" si="0">E8</f>
        <v>0</v>
      </c>
      <c r="N8" s="66" t="str">
        <f t="shared" ref="N8:N21" si="1">IF(M8=0,"N","Y")</f>
        <v>N</v>
      </c>
      <c r="O8" s="30">
        <f>O7</f>
        <v>48680.160000000003</v>
      </c>
      <c r="P8" s="39">
        <f>P7</f>
        <v>0.04</v>
      </c>
      <c r="Q8" s="39">
        <f>Q7</f>
        <v>0.16</v>
      </c>
      <c r="R8" s="39">
        <f>R7</f>
        <v>0.2</v>
      </c>
    </row>
    <row r="9" spans="1:18" ht="17.25" customHeight="1" x14ac:dyDescent="0.35">
      <c r="A9" s="21">
        <v>3</v>
      </c>
      <c r="B9" s="62" t="s">
        <v>37</v>
      </c>
      <c r="C9" s="76" t="s">
        <v>40</v>
      </c>
      <c r="D9" s="77"/>
      <c r="E9" s="76"/>
      <c r="F9" s="77"/>
      <c r="G9" s="63">
        <v>20</v>
      </c>
      <c r="H9" s="63">
        <v>20</v>
      </c>
      <c r="I9" s="63">
        <v>0</v>
      </c>
      <c r="M9" s="44">
        <f t="shared" si="0"/>
        <v>0</v>
      </c>
      <c r="N9" s="66" t="str">
        <f t="shared" si="1"/>
        <v>N</v>
      </c>
      <c r="O9" s="30">
        <f t="shared" ref="O9:R21" si="2">O8</f>
        <v>48680.160000000003</v>
      </c>
      <c r="P9" s="39">
        <f t="shared" si="2"/>
        <v>0.04</v>
      </c>
      <c r="Q9" s="39">
        <f t="shared" si="2"/>
        <v>0.16</v>
      </c>
      <c r="R9" s="39">
        <f t="shared" si="2"/>
        <v>0.2</v>
      </c>
    </row>
    <row r="10" spans="1:18" ht="17.25" customHeight="1" x14ac:dyDescent="0.35">
      <c r="A10" s="21">
        <v>4</v>
      </c>
      <c r="B10" s="62"/>
      <c r="C10" s="76"/>
      <c r="D10" s="77"/>
      <c r="E10" s="76"/>
      <c r="F10" s="77"/>
      <c r="G10" s="63">
        <v>0</v>
      </c>
      <c r="H10" s="63">
        <v>0</v>
      </c>
      <c r="I10" s="63">
        <v>0</v>
      </c>
      <c r="M10" s="44">
        <f t="shared" si="0"/>
        <v>0</v>
      </c>
      <c r="N10" s="66" t="str">
        <f t="shared" si="1"/>
        <v>N</v>
      </c>
      <c r="O10" s="30">
        <f t="shared" si="2"/>
        <v>48680.160000000003</v>
      </c>
      <c r="P10" s="39">
        <f t="shared" si="2"/>
        <v>0.04</v>
      </c>
      <c r="Q10" s="39">
        <f t="shared" si="2"/>
        <v>0.16</v>
      </c>
      <c r="R10" s="39">
        <f t="shared" si="2"/>
        <v>0.2</v>
      </c>
    </row>
    <row r="11" spans="1:18" ht="17.25" customHeight="1" x14ac:dyDescent="0.35">
      <c r="A11" s="21">
        <v>5</v>
      </c>
      <c r="B11" s="62"/>
      <c r="C11" s="76"/>
      <c r="D11" s="77"/>
      <c r="E11" s="76"/>
      <c r="F11" s="77"/>
      <c r="G11" s="63">
        <v>0</v>
      </c>
      <c r="H11" s="63">
        <v>0</v>
      </c>
      <c r="I11" s="63">
        <v>0</v>
      </c>
      <c r="M11" s="44">
        <f t="shared" si="0"/>
        <v>0</v>
      </c>
      <c r="N11" s="66" t="str">
        <f t="shared" si="1"/>
        <v>N</v>
      </c>
      <c r="O11" s="30">
        <f t="shared" si="2"/>
        <v>48680.160000000003</v>
      </c>
      <c r="P11" s="39">
        <f t="shared" si="2"/>
        <v>0.04</v>
      </c>
      <c r="Q11" s="39">
        <f t="shared" si="2"/>
        <v>0.16</v>
      </c>
      <c r="R11" s="39">
        <f t="shared" si="2"/>
        <v>0.2</v>
      </c>
    </row>
    <row r="12" spans="1:18" ht="17.25" hidden="1" customHeight="1" outlineLevel="1" x14ac:dyDescent="0.35">
      <c r="A12" s="21">
        <v>6</v>
      </c>
      <c r="B12" s="62"/>
      <c r="C12" s="76"/>
      <c r="D12" s="77"/>
      <c r="E12" s="76"/>
      <c r="F12" s="77"/>
      <c r="G12" s="63">
        <v>0</v>
      </c>
      <c r="H12" s="63">
        <v>0</v>
      </c>
      <c r="I12" s="63">
        <v>0</v>
      </c>
      <c r="M12" s="44">
        <f t="shared" si="0"/>
        <v>0</v>
      </c>
      <c r="N12" s="66" t="str">
        <f t="shared" si="1"/>
        <v>N</v>
      </c>
      <c r="O12" s="30">
        <f t="shared" si="2"/>
        <v>48680.160000000003</v>
      </c>
      <c r="P12" s="39">
        <f t="shared" si="2"/>
        <v>0.04</v>
      </c>
      <c r="Q12" s="39">
        <f t="shared" si="2"/>
        <v>0.16</v>
      </c>
      <c r="R12" s="39">
        <f t="shared" si="2"/>
        <v>0.2</v>
      </c>
    </row>
    <row r="13" spans="1:18" ht="17.25" hidden="1" customHeight="1" outlineLevel="1" x14ac:dyDescent="0.35">
      <c r="A13" s="21">
        <v>7</v>
      </c>
      <c r="B13" s="62"/>
      <c r="C13" s="76"/>
      <c r="D13" s="77"/>
      <c r="E13" s="76"/>
      <c r="F13" s="77"/>
      <c r="G13" s="63">
        <v>0</v>
      </c>
      <c r="H13" s="63">
        <v>0</v>
      </c>
      <c r="I13" s="63">
        <v>0</v>
      </c>
      <c r="M13" s="44">
        <f t="shared" si="0"/>
        <v>0</v>
      </c>
      <c r="N13" s="66" t="str">
        <f t="shared" si="1"/>
        <v>N</v>
      </c>
      <c r="O13" s="30">
        <f t="shared" si="2"/>
        <v>48680.160000000003</v>
      </c>
      <c r="P13" s="39">
        <f t="shared" si="2"/>
        <v>0.04</v>
      </c>
      <c r="Q13" s="39">
        <f t="shared" si="2"/>
        <v>0.16</v>
      </c>
      <c r="R13" s="39">
        <f t="shared" si="2"/>
        <v>0.2</v>
      </c>
    </row>
    <row r="14" spans="1:18" ht="17.25" hidden="1" customHeight="1" outlineLevel="1" x14ac:dyDescent="0.35">
      <c r="A14" s="21">
        <v>8</v>
      </c>
      <c r="B14" s="62"/>
      <c r="C14" s="76"/>
      <c r="D14" s="77"/>
      <c r="E14" s="76"/>
      <c r="F14" s="77"/>
      <c r="G14" s="63">
        <v>0</v>
      </c>
      <c r="H14" s="63">
        <v>0</v>
      </c>
      <c r="I14" s="63">
        <v>0</v>
      </c>
      <c r="M14" s="44">
        <f t="shared" si="0"/>
        <v>0</v>
      </c>
      <c r="N14" s="66" t="str">
        <f t="shared" si="1"/>
        <v>N</v>
      </c>
      <c r="O14" s="30">
        <f t="shared" si="2"/>
        <v>48680.160000000003</v>
      </c>
      <c r="P14" s="39">
        <f t="shared" si="2"/>
        <v>0.04</v>
      </c>
      <c r="Q14" s="39">
        <f t="shared" si="2"/>
        <v>0.16</v>
      </c>
      <c r="R14" s="39">
        <f t="shared" si="2"/>
        <v>0.2</v>
      </c>
    </row>
    <row r="15" spans="1:18" ht="17.25" hidden="1" customHeight="1" outlineLevel="1" x14ac:dyDescent="0.35">
      <c r="A15" s="21">
        <v>9</v>
      </c>
      <c r="B15" s="62"/>
      <c r="C15" s="76"/>
      <c r="D15" s="77"/>
      <c r="E15" s="76"/>
      <c r="F15" s="77"/>
      <c r="G15" s="63">
        <v>0</v>
      </c>
      <c r="H15" s="63">
        <v>0</v>
      </c>
      <c r="I15" s="63">
        <v>0</v>
      </c>
      <c r="M15" s="44">
        <f t="shared" si="0"/>
        <v>0</v>
      </c>
      <c r="N15" s="66" t="str">
        <f t="shared" si="1"/>
        <v>N</v>
      </c>
      <c r="O15" s="30">
        <f t="shared" si="2"/>
        <v>48680.160000000003</v>
      </c>
      <c r="P15" s="39">
        <f t="shared" si="2"/>
        <v>0.04</v>
      </c>
      <c r="Q15" s="39">
        <f t="shared" si="2"/>
        <v>0.16</v>
      </c>
      <c r="R15" s="39">
        <f t="shared" si="2"/>
        <v>0.2</v>
      </c>
    </row>
    <row r="16" spans="1:18" ht="17.25" hidden="1" customHeight="1" outlineLevel="1" x14ac:dyDescent="0.35">
      <c r="A16" s="21">
        <v>10</v>
      </c>
      <c r="B16" s="62"/>
      <c r="C16" s="76"/>
      <c r="D16" s="77"/>
      <c r="E16" s="76"/>
      <c r="F16" s="77"/>
      <c r="G16" s="63">
        <v>0</v>
      </c>
      <c r="H16" s="63">
        <v>0</v>
      </c>
      <c r="I16" s="63">
        <v>0</v>
      </c>
      <c r="M16" s="44">
        <f t="shared" si="0"/>
        <v>0</v>
      </c>
      <c r="N16" s="66" t="str">
        <f t="shared" si="1"/>
        <v>N</v>
      </c>
      <c r="O16" s="30">
        <f t="shared" si="2"/>
        <v>48680.160000000003</v>
      </c>
      <c r="P16" s="39">
        <f t="shared" si="2"/>
        <v>0.04</v>
      </c>
      <c r="Q16" s="39">
        <f t="shared" si="2"/>
        <v>0.16</v>
      </c>
      <c r="R16" s="39">
        <f t="shared" si="2"/>
        <v>0.2</v>
      </c>
    </row>
    <row r="17" spans="1:18" ht="17.25" hidden="1" customHeight="1" outlineLevel="1" x14ac:dyDescent="0.35">
      <c r="A17" s="21">
        <v>11</v>
      </c>
      <c r="B17" s="62"/>
      <c r="C17" s="76"/>
      <c r="D17" s="77"/>
      <c r="E17" s="76"/>
      <c r="F17" s="77"/>
      <c r="G17" s="63">
        <v>0</v>
      </c>
      <c r="H17" s="63">
        <v>0</v>
      </c>
      <c r="I17" s="63">
        <v>0</v>
      </c>
      <c r="M17" s="44">
        <f t="shared" si="0"/>
        <v>0</v>
      </c>
      <c r="N17" s="66" t="str">
        <f t="shared" si="1"/>
        <v>N</v>
      </c>
      <c r="O17" s="30">
        <f t="shared" si="2"/>
        <v>48680.160000000003</v>
      </c>
      <c r="P17" s="39">
        <f t="shared" si="2"/>
        <v>0.04</v>
      </c>
      <c r="Q17" s="39">
        <f t="shared" si="2"/>
        <v>0.16</v>
      </c>
      <c r="R17" s="39">
        <f t="shared" si="2"/>
        <v>0.2</v>
      </c>
    </row>
    <row r="18" spans="1:18" ht="17.25" hidden="1" customHeight="1" outlineLevel="1" x14ac:dyDescent="0.35">
      <c r="A18" s="21">
        <v>12</v>
      </c>
      <c r="B18" s="62"/>
      <c r="C18" s="76"/>
      <c r="D18" s="77"/>
      <c r="E18" s="76"/>
      <c r="F18" s="77"/>
      <c r="G18" s="63">
        <v>0</v>
      </c>
      <c r="H18" s="63">
        <v>0</v>
      </c>
      <c r="I18" s="63">
        <v>0</v>
      </c>
      <c r="M18" s="44">
        <f t="shared" si="0"/>
        <v>0</v>
      </c>
      <c r="N18" s="66" t="str">
        <f t="shared" si="1"/>
        <v>N</v>
      </c>
      <c r="O18" s="30">
        <f t="shared" si="2"/>
        <v>48680.160000000003</v>
      </c>
      <c r="P18" s="39">
        <f t="shared" si="2"/>
        <v>0.04</v>
      </c>
      <c r="Q18" s="39">
        <f t="shared" si="2"/>
        <v>0.16</v>
      </c>
      <c r="R18" s="39">
        <f t="shared" si="2"/>
        <v>0.2</v>
      </c>
    </row>
    <row r="19" spans="1:18" ht="17.25" hidden="1" customHeight="1" outlineLevel="1" x14ac:dyDescent="0.35">
      <c r="A19" s="21">
        <v>13</v>
      </c>
      <c r="B19" s="62"/>
      <c r="C19" s="76"/>
      <c r="D19" s="77"/>
      <c r="E19" s="76"/>
      <c r="F19" s="77"/>
      <c r="G19" s="63">
        <v>0</v>
      </c>
      <c r="H19" s="63">
        <v>0</v>
      </c>
      <c r="I19" s="63">
        <v>0</v>
      </c>
      <c r="M19" s="44">
        <f t="shared" si="0"/>
        <v>0</v>
      </c>
      <c r="N19" s="66" t="str">
        <f t="shared" si="1"/>
        <v>N</v>
      </c>
      <c r="O19" s="30">
        <f t="shared" si="2"/>
        <v>48680.160000000003</v>
      </c>
      <c r="P19" s="39">
        <f t="shared" si="2"/>
        <v>0.04</v>
      </c>
      <c r="Q19" s="39">
        <f t="shared" si="2"/>
        <v>0.16</v>
      </c>
      <c r="R19" s="39">
        <f t="shared" si="2"/>
        <v>0.2</v>
      </c>
    </row>
    <row r="20" spans="1:18" ht="17.25" hidden="1" customHeight="1" outlineLevel="1" x14ac:dyDescent="0.35">
      <c r="A20" s="21">
        <v>14</v>
      </c>
      <c r="B20" s="62"/>
      <c r="C20" s="76"/>
      <c r="D20" s="77"/>
      <c r="E20" s="76"/>
      <c r="F20" s="77"/>
      <c r="G20" s="63">
        <v>0</v>
      </c>
      <c r="H20" s="63">
        <v>0</v>
      </c>
      <c r="I20" s="63">
        <v>0</v>
      </c>
      <c r="M20" s="44">
        <f t="shared" si="0"/>
        <v>0</v>
      </c>
      <c r="N20" s="66" t="str">
        <f t="shared" si="1"/>
        <v>N</v>
      </c>
      <c r="O20" s="30">
        <f t="shared" si="2"/>
        <v>48680.160000000003</v>
      </c>
      <c r="P20" s="39">
        <f t="shared" si="2"/>
        <v>0.04</v>
      </c>
      <c r="Q20" s="39">
        <f t="shared" si="2"/>
        <v>0.16</v>
      </c>
      <c r="R20" s="39">
        <f t="shared" si="2"/>
        <v>0.2</v>
      </c>
    </row>
    <row r="21" spans="1:18" ht="17.25" hidden="1" customHeight="1" outlineLevel="1" x14ac:dyDescent="0.35">
      <c r="A21" s="23">
        <v>15</v>
      </c>
      <c r="B21" s="64"/>
      <c r="C21" s="86"/>
      <c r="D21" s="87"/>
      <c r="E21" s="86"/>
      <c r="F21" s="87"/>
      <c r="G21" s="65">
        <v>0</v>
      </c>
      <c r="H21" s="65">
        <v>0</v>
      </c>
      <c r="I21" s="65">
        <v>0</v>
      </c>
      <c r="M21" s="45">
        <f t="shared" si="0"/>
        <v>0</v>
      </c>
      <c r="N21" s="67" t="str">
        <f t="shared" si="1"/>
        <v>N</v>
      </c>
      <c r="O21" s="31">
        <f t="shared" si="2"/>
        <v>48680.160000000003</v>
      </c>
      <c r="P21" s="40">
        <f t="shared" si="2"/>
        <v>0.04</v>
      </c>
      <c r="Q21" s="40">
        <f t="shared" si="2"/>
        <v>0.16</v>
      </c>
      <c r="R21" s="40">
        <f t="shared" si="2"/>
        <v>0.2</v>
      </c>
    </row>
    <row r="22" spans="1:18" ht="20.25" customHeight="1" collapsed="1" x14ac:dyDescent="0.35">
      <c r="A22" s="36" t="s">
        <v>6</v>
      </c>
      <c r="B22" s="37"/>
      <c r="C22" s="27"/>
      <c r="D22" s="28"/>
      <c r="E22" s="78" t="s">
        <v>9</v>
      </c>
      <c r="F22" s="79"/>
      <c r="G22" s="50">
        <f>SUM(G7:G21)</f>
        <v>100</v>
      </c>
      <c r="H22" s="50">
        <f>SUM(H7:H21)</f>
        <v>100</v>
      </c>
      <c r="I22" s="50">
        <f>SUM(I7:I21)</f>
        <v>100</v>
      </c>
    </row>
    <row r="23" spans="1:18" ht="24.75" customHeight="1" thickBot="1" x14ac:dyDescent="0.4">
      <c r="G23" s="52" t="str">
        <f>IF(G22=100," ",IF(G22=0," ","ERROR"))</f>
        <v xml:space="preserve"> </v>
      </c>
      <c r="H23" s="53" t="str">
        <f>IF(H22=100," ",IF(H22=0," ",IF(H22&gt;100,"ERROR","ERROR")))</f>
        <v xml:space="preserve"> </v>
      </c>
      <c r="I23" s="53" t="str">
        <f>IF(I22=100," ",IF(I22=0," ",IF(I22&gt;100,"ERROR","ERROR")))</f>
        <v xml:space="preserve"> </v>
      </c>
      <c r="M23" s="104" t="s">
        <v>20</v>
      </c>
      <c r="N23" s="105"/>
      <c r="O23" s="105"/>
      <c r="P23" s="105"/>
      <c r="Q23" s="105"/>
      <c r="R23" s="106"/>
    </row>
    <row r="24" spans="1:18" ht="8.25" customHeight="1" thickTop="1" x14ac:dyDescent="0.35">
      <c r="A24" s="32"/>
      <c r="B24" s="32"/>
      <c r="C24" s="32"/>
      <c r="D24" s="32"/>
      <c r="E24" s="32"/>
      <c r="F24" s="32"/>
      <c r="G24" s="33"/>
      <c r="H24" s="34"/>
      <c r="I24" s="34"/>
    </row>
    <row r="25" spans="1:18" ht="27.75" customHeight="1" x14ac:dyDescent="0.35">
      <c r="A25" s="69" t="s">
        <v>24</v>
      </c>
    </row>
    <row r="26" spans="1:18" ht="26.25" customHeight="1" x14ac:dyDescent="0.35">
      <c r="E26" s="110" t="s">
        <v>18</v>
      </c>
      <c r="F26" s="111"/>
      <c r="G26" s="111"/>
      <c r="H26" s="112"/>
      <c r="I26" s="41"/>
    </row>
    <row r="27" spans="1:18" ht="32.25" customHeight="1" x14ac:dyDescent="0.35">
      <c r="A27" s="98" t="s">
        <v>21</v>
      </c>
      <c r="B27" s="98"/>
      <c r="C27" s="68">
        <f>189648.75-140968.59</f>
        <v>48680.160000000003</v>
      </c>
      <c r="E27" s="117" t="s">
        <v>30</v>
      </c>
      <c r="F27" s="118"/>
      <c r="G27" s="119">
        <v>0.04</v>
      </c>
      <c r="H27" s="120"/>
    </row>
    <row r="28" spans="1:18" ht="32.25" customHeight="1" x14ac:dyDescent="0.35">
      <c r="A28" s="98" t="s">
        <v>13</v>
      </c>
      <c r="B28" s="98"/>
      <c r="C28" s="4">
        <v>0.2</v>
      </c>
      <c r="E28" s="94" t="s">
        <v>28</v>
      </c>
      <c r="F28" s="95"/>
      <c r="G28" s="121">
        <f>C28-G27</f>
        <v>0.16</v>
      </c>
      <c r="H28" s="122"/>
    </row>
    <row r="29" spans="1:18" ht="32.25" customHeight="1" thickBot="1" x14ac:dyDescent="0.4">
      <c r="A29" s="99" t="s">
        <v>14</v>
      </c>
      <c r="B29" s="99"/>
      <c r="C29" s="49">
        <f>C28*C27</f>
        <v>9736.0320000000011</v>
      </c>
      <c r="E29" s="96" t="s">
        <v>29</v>
      </c>
      <c r="F29" s="97"/>
      <c r="G29" s="123">
        <f>C28</f>
        <v>0.2</v>
      </c>
      <c r="H29" s="124"/>
    </row>
    <row r="30" spans="1:18" ht="9.75" customHeight="1" thickTop="1" x14ac:dyDescent="0.35"/>
    <row r="31" spans="1:18" ht="24.75" customHeight="1" x14ac:dyDescent="0.35">
      <c r="A31" s="100" t="s">
        <v>22</v>
      </c>
      <c r="B31" s="101"/>
      <c r="C31" s="51">
        <f>C27*0.05</f>
        <v>2434.0080000000003</v>
      </c>
    </row>
    <row r="32" spans="1:18" ht="15" thickBot="1" x14ac:dyDescent="0.4"/>
    <row r="33" spans="1:9" ht="8.25" customHeight="1" thickTop="1" x14ac:dyDescent="0.35">
      <c r="A33" s="32"/>
      <c r="B33" s="32"/>
      <c r="C33" s="32"/>
      <c r="D33" s="32"/>
      <c r="E33" s="32"/>
      <c r="F33" s="32"/>
      <c r="G33" s="33"/>
      <c r="H33" s="34"/>
      <c r="I33" s="34"/>
    </row>
    <row r="34" spans="1:9" ht="27.75" customHeight="1" x14ac:dyDescent="0.35">
      <c r="A34" s="69" t="s">
        <v>23</v>
      </c>
    </row>
    <row r="35" spans="1:9" ht="29" x14ac:dyDescent="0.35">
      <c r="A35" s="3" t="s">
        <v>5</v>
      </c>
      <c r="B35" s="6" t="s">
        <v>0</v>
      </c>
      <c r="C35" s="54" t="s">
        <v>8</v>
      </c>
      <c r="D35" s="9" t="s">
        <v>26</v>
      </c>
      <c r="E35" s="8" t="s">
        <v>31</v>
      </c>
      <c r="F35" s="18" t="s">
        <v>10</v>
      </c>
      <c r="H35" s="80" t="s">
        <v>11</v>
      </c>
      <c r="I35" s="81"/>
    </row>
    <row r="36" spans="1:9" ht="17.25" customHeight="1" x14ac:dyDescent="0.35">
      <c r="A36" s="20">
        <f>A7</f>
        <v>1</v>
      </c>
      <c r="B36" s="24" t="str">
        <f>B7</f>
        <v>Bernstein, Bianca</v>
      </c>
      <c r="C36" s="55">
        <f>(H7*0.01)*O7</f>
        <v>38944.128000000004</v>
      </c>
      <c r="D36" s="15">
        <f>IF(N7="N",(O7*H7*0.01)*R7,(O7*H7*0.01)*Q7)</f>
        <v>7788.825600000001</v>
      </c>
      <c r="E36" s="10">
        <f>IF(N7="Y",(O7*H7*0.01)*P7,O7*0)</f>
        <v>0</v>
      </c>
      <c r="F36" s="46">
        <f>D36+E36</f>
        <v>7788.825600000001</v>
      </c>
      <c r="H36" s="82">
        <f>(O7*0.05)*(I7*0.01)</f>
        <v>2434.0080000000003</v>
      </c>
      <c r="I36" s="83"/>
    </row>
    <row r="37" spans="1:9" ht="17.25" customHeight="1" x14ac:dyDescent="0.35">
      <c r="A37" s="21">
        <f t="shared" ref="A37:B50" si="3">A8</f>
        <v>2</v>
      </c>
      <c r="B37" s="25" t="str">
        <f t="shared" si="3"/>
        <v>Bernstein, Bianca</v>
      </c>
      <c r="C37" s="56">
        <f t="shared" ref="C37:C50" si="4">(H8*0.01)*O8</f>
        <v>0</v>
      </c>
      <c r="D37" s="11">
        <f t="shared" ref="D37:D50" si="5">IF(N8="N",(O8*H8*0.01)*R8,(O8*H8*0.01)*Q8)</f>
        <v>0</v>
      </c>
      <c r="E37" s="12">
        <f t="shared" ref="E37:E50" si="6">IF(N8="Y",(O8*H8*0.01)*P8,O8*0)</f>
        <v>0</v>
      </c>
      <c r="F37" s="47">
        <f t="shared" ref="F37:F50" si="7">D37+E37</f>
        <v>0</v>
      </c>
      <c r="H37" s="84">
        <f>(O8*0.05)*(I8*0.01)</f>
        <v>0</v>
      </c>
      <c r="I37" s="85"/>
    </row>
    <row r="38" spans="1:9" ht="17.25" customHeight="1" x14ac:dyDescent="0.35">
      <c r="A38" s="21">
        <f t="shared" si="3"/>
        <v>3</v>
      </c>
      <c r="B38" s="25" t="str">
        <f t="shared" si="3"/>
        <v>Russo, Nancy</v>
      </c>
      <c r="C38" s="56">
        <f t="shared" si="4"/>
        <v>9736.0320000000011</v>
      </c>
      <c r="D38" s="11">
        <f t="shared" si="5"/>
        <v>1947.2064000000003</v>
      </c>
      <c r="E38" s="12">
        <f t="shared" si="6"/>
        <v>0</v>
      </c>
      <c r="F38" s="47">
        <f>D38+E38</f>
        <v>1947.2064000000003</v>
      </c>
      <c r="H38" s="84">
        <f t="shared" ref="H38:H50" si="8">(O9*0.05)*(I9*0.01)</f>
        <v>0</v>
      </c>
      <c r="I38" s="85"/>
    </row>
    <row r="39" spans="1:9" ht="17.25" customHeight="1" x14ac:dyDescent="0.35">
      <c r="A39" s="21">
        <f t="shared" si="3"/>
        <v>4</v>
      </c>
      <c r="B39" s="25">
        <f t="shared" si="3"/>
        <v>0</v>
      </c>
      <c r="C39" s="56">
        <f t="shared" si="4"/>
        <v>0</v>
      </c>
      <c r="D39" s="11">
        <f t="shared" si="5"/>
        <v>0</v>
      </c>
      <c r="E39" s="12">
        <f t="shared" si="6"/>
        <v>0</v>
      </c>
      <c r="F39" s="47">
        <f t="shared" si="7"/>
        <v>0</v>
      </c>
      <c r="H39" s="84">
        <f t="shared" si="8"/>
        <v>0</v>
      </c>
      <c r="I39" s="85"/>
    </row>
    <row r="40" spans="1:9" ht="17.25" customHeight="1" x14ac:dyDescent="0.35">
      <c r="A40" s="21">
        <f t="shared" si="3"/>
        <v>5</v>
      </c>
      <c r="B40" s="25">
        <f t="shared" si="3"/>
        <v>0</v>
      </c>
      <c r="C40" s="56">
        <f t="shared" si="4"/>
        <v>0</v>
      </c>
      <c r="D40" s="11">
        <f t="shared" si="5"/>
        <v>0</v>
      </c>
      <c r="E40" s="12">
        <f t="shared" si="6"/>
        <v>0</v>
      </c>
      <c r="F40" s="47">
        <f t="shared" si="7"/>
        <v>0</v>
      </c>
      <c r="H40" s="84">
        <f t="shared" si="8"/>
        <v>0</v>
      </c>
      <c r="I40" s="85"/>
    </row>
    <row r="41" spans="1:9" ht="17.25" hidden="1" customHeight="1" outlineLevel="1" x14ac:dyDescent="0.35">
      <c r="A41" s="21">
        <f t="shared" si="3"/>
        <v>6</v>
      </c>
      <c r="B41" s="25">
        <f t="shared" si="3"/>
        <v>0</v>
      </c>
      <c r="C41" s="56">
        <f t="shared" si="4"/>
        <v>0</v>
      </c>
      <c r="D41" s="11">
        <f t="shared" si="5"/>
        <v>0</v>
      </c>
      <c r="E41" s="12">
        <f t="shared" si="6"/>
        <v>0</v>
      </c>
      <c r="F41" s="47">
        <f t="shared" si="7"/>
        <v>0</v>
      </c>
      <c r="H41" s="84">
        <f t="shared" si="8"/>
        <v>0</v>
      </c>
      <c r="I41" s="85"/>
    </row>
    <row r="42" spans="1:9" ht="17.25" hidden="1" customHeight="1" outlineLevel="1" x14ac:dyDescent="0.35">
      <c r="A42" s="21">
        <f t="shared" si="3"/>
        <v>7</v>
      </c>
      <c r="B42" s="25">
        <f t="shared" si="3"/>
        <v>0</v>
      </c>
      <c r="C42" s="56">
        <f t="shared" si="4"/>
        <v>0</v>
      </c>
      <c r="D42" s="11">
        <f t="shared" si="5"/>
        <v>0</v>
      </c>
      <c r="E42" s="12">
        <f t="shared" si="6"/>
        <v>0</v>
      </c>
      <c r="F42" s="47">
        <f t="shared" si="7"/>
        <v>0</v>
      </c>
      <c r="H42" s="84">
        <f t="shared" si="8"/>
        <v>0</v>
      </c>
      <c r="I42" s="85"/>
    </row>
    <row r="43" spans="1:9" ht="17.25" hidden="1" customHeight="1" outlineLevel="1" x14ac:dyDescent="0.35">
      <c r="A43" s="21">
        <f t="shared" si="3"/>
        <v>8</v>
      </c>
      <c r="B43" s="25">
        <f t="shared" si="3"/>
        <v>0</v>
      </c>
      <c r="C43" s="56">
        <f t="shared" si="4"/>
        <v>0</v>
      </c>
      <c r="D43" s="11">
        <f t="shared" si="5"/>
        <v>0</v>
      </c>
      <c r="E43" s="12">
        <f t="shared" si="6"/>
        <v>0</v>
      </c>
      <c r="F43" s="47">
        <f t="shared" si="7"/>
        <v>0</v>
      </c>
      <c r="H43" s="84">
        <f t="shared" si="8"/>
        <v>0</v>
      </c>
      <c r="I43" s="85"/>
    </row>
    <row r="44" spans="1:9" ht="17.25" hidden="1" customHeight="1" outlineLevel="1" x14ac:dyDescent="0.35">
      <c r="A44" s="21">
        <f t="shared" si="3"/>
        <v>9</v>
      </c>
      <c r="B44" s="25">
        <f t="shared" si="3"/>
        <v>0</v>
      </c>
      <c r="C44" s="56">
        <f t="shared" si="4"/>
        <v>0</v>
      </c>
      <c r="D44" s="11">
        <f t="shared" si="5"/>
        <v>0</v>
      </c>
      <c r="E44" s="12">
        <f t="shared" si="6"/>
        <v>0</v>
      </c>
      <c r="F44" s="47">
        <f t="shared" si="7"/>
        <v>0</v>
      </c>
      <c r="H44" s="84">
        <f t="shared" si="8"/>
        <v>0</v>
      </c>
      <c r="I44" s="85"/>
    </row>
    <row r="45" spans="1:9" ht="17.25" hidden="1" customHeight="1" outlineLevel="1" x14ac:dyDescent="0.35">
      <c r="A45" s="21">
        <f t="shared" si="3"/>
        <v>10</v>
      </c>
      <c r="B45" s="25">
        <f t="shared" si="3"/>
        <v>0</v>
      </c>
      <c r="C45" s="56">
        <f t="shared" si="4"/>
        <v>0</v>
      </c>
      <c r="D45" s="11">
        <f t="shared" si="5"/>
        <v>0</v>
      </c>
      <c r="E45" s="12">
        <f t="shared" si="6"/>
        <v>0</v>
      </c>
      <c r="F45" s="47">
        <f t="shared" si="7"/>
        <v>0</v>
      </c>
      <c r="H45" s="84">
        <f t="shared" si="8"/>
        <v>0</v>
      </c>
      <c r="I45" s="85"/>
    </row>
    <row r="46" spans="1:9" ht="17.25" hidden="1" customHeight="1" outlineLevel="1" x14ac:dyDescent="0.35">
      <c r="A46" s="21">
        <f t="shared" si="3"/>
        <v>11</v>
      </c>
      <c r="B46" s="25">
        <f t="shared" si="3"/>
        <v>0</v>
      </c>
      <c r="C46" s="56">
        <f t="shared" si="4"/>
        <v>0</v>
      </c>
      <c r="D46" s="11">
        <f t="shared" si="5"/>
        <v>0</v>
      </c>
      <c r="E46" s="12">
        <f t="shared" si="6"/>
        <v>0</v>
      </c>
      <c r="F46" s="47">
        <f t="shared" si="7"/>
        <v>0</v>
      </c>
      <c r="H46" s="84">
        <f t="shared" si="8"/>
        <v>0</v>
      </c>
      <c r="I46" s="85"/>
    </row>
    <row r="47" spans="1:9" ht="17.25" hidden="1" customHeight="1" outlineLevel="1" x14ac:dyDescent="0.35">
      <c r="A47" s="21">
        <f t="shared" si="3"/>
        <v>12</v>
      </c>
      <c r="B47" s="25">
        <f t="shared" si="3"/>
        <v>0</v>
      </c>
      <c r="C47" s="56">
        <f t="shared" si="4"/>
        <v>0</v>
      </c>
      <c r="D47" s="11">
        <f t="shared" si="5"/>
        <v>0</v>
      </c>
      <c r="E47" s="12">
        <f t="shared" si="6"/>
        <v>0</v>
      </c>
      <c r="F47" s="47">
        <f t="shared" si="7"/>
        <v>0</v>
      </c>
      <c r="H47" s="84">
        <f t="shared" si="8"/>
        <v>0</v>
      </c>
      <c r="I47" s="85"/>
    </row>
    <row r="48" spans="1:9" ht="17.25" hidden="1" customHeight="1" outlineLevel="1" x14ac:dyDescent="0.35">
      <c r="A48" s="21">
        <f t="shared" si="3"/>
        <v>13</v>
      </c>
      <c r="B48" s="25">
        <f t="shared" si="3"/>
        <v>0</v>
      </c>
      <c r="C48" s="56">
        <f t="shared" si="4"/>
        <v>0</v>
      </c>
      <c r="D48" s="11">
        <f t="shared" si="5"/>
        <v>0</v>
      </c>
      <c r="E48" s="12">
        <f t="shared" si="6"/>
        <v>0</v>
      </c>
      <c r="F48" s="47">
        <f t="shared" si="7"/>
        <v>0</v>
      </c>
      <c r="H48" s="84">
        <f t="shared" si="8"/>
        <v>0</v>
      </c>
      <c r="I48" s="85"/>
    </row>
    <row r="49" spans="1:9" ht="17.25" hidden="1" customHeight="1" outlineLevel="1" x14ac:dyDescent="0.35">
      <c r="A49" s="21">
        <f t="shared" si="3"/>
        <v>14</v>
      </c>
      <c r="B49" s="25">
        <f t="shared" si="3"/>
        <v>0</v>
      </c>
      <c r="C49" s="56">
        <f t="shared" si="4"/>
        <v>0</v>
      </c>
      <c r="D49" s="11">
        <f t="shared" si="5"/>
        <v>0</v>
      </c>
      <c r="E49" s="12">
        <f t="shared" si="6"/>
        <v>0</v>
      </c>
      <c r="F49" s="47">
        <f t="shared" si="7"/>
        <v>0</v>
      </c>
      <c r="H49" s="84">
        <f t="shared" si="8"/>
        <v>0</v>
      </c>
      <c r="I49" s="85"/>
    </row>
    <row r="50" spans="1:9" ht="17.25" hidden="1" customHeight="1" outlineLevel="1" x14ac:dyDescent="0.35">
      <c r="A50" s="22">
        <f t="shared" si="3"/>
        <v>15</v>
      </c>
      <c r="B50" s="35">
        <f t="shared" si="3"/>
        <v>0</v>
      </c>
      <c r="C50" s="57">
        <f t="shared" si="4"/>
        <v>0</v>
      </c>
      <c r="D50" s="13">
        <f t="shared" si="5"/>
        <v>0</v>
      </c>
      <c r="E50" s="14">
        <f t="shared" si="6"/>
        <v>0</v>
      </c>
      <c r="F50" s="48">
        <f t="shared" si="7"/>
        <v>0</v>
      </c>
      <c r="H50" s="84">
        <f t="shared" si="8"/>
        <v>0</v>
      </c>
      <c r="I50" s="85"/>
    </row>
    <row r="51" spans="1:9" ht="18.75" customHeight="1" collapsed="1" thickBot="1" x14ac:dyDescent="0.4">
      <c r="A51" s="26" t="s">
        <v>12</v>
      </c>
      <c r="B51" s="28"/>
      <c r="C51" s="58">
        <f>SUM(C36:C50)</f>
        <v>48680.160000000003</v>
      </c>
      <c r="D51" s="19">
        <f t="shared" ref="D51:F51" si="9">SUM(D36:D50)</f>
        <v>9736.0320000000011</v>
      </c>
      <c r="E51" s="17">
        <f t="shared" si="9"/>
        <v>0</v>
      </c>
      <c r="F51" s="17">
        <f t="shared" si="9"/>
        <v>9736.0320000000011</v>
      </c>
      <c r="H51" s="92">
        <f>SUM(H36:I50)</f>
        <v>2434.0080000000003</v>
      </c>
      <c r="I51" s="93"/>
    </row>
    <row r="52" spans="1:9" ht="15" thickTop="1" x14ac:dyDescent="0.35">
      <c r="A52" s="5"/>
    </row>
    <row r="53" spans="1:9" ht="33" customHeight="1" x14ac:dyDescent="0.35">
      <c r="A53" s="103" t="s">
        <v>27</v>
      </c>
      <c r="B53" s="103"/>
      <c r="C53" s="103"/>
      <c r="D53" s="103"/>
      <c r="E53" s="103"/>
      <c r="F53" s="103"/>
      <c r="G53" s="103"/>
      <c r="H53" s="103"/>
      <c r="I53" s="103"/>
    </row>
    <row r="54" spans="1:9" x14ac:dyDescent="0.35">
      <c r="A54" s="5"/>
    </row>
    <row r="55" spans="1:9" x14ac:dyDescent="0.35">
      <c r="A55" s="5"/>
    </row>
    <row r="56" spans="1:9" x14ac:dyDescent="0.35">
      <c r="A56" s="5"/>
    </row>
  </sheetData>
  <sheetProtection formatCells="0" formatColumns="0" formatRows="0" insertColumns="0" insertRows="0" insertHyperlinks="0" deleteColumns="0" deleteRows="0" selectLockedCells="1" sort="0" autoFilter="0" pivotTables="0"/>
  <mergeCells count="72">
    <mergeCell ref="A53:I53"/>
    <mergeCell ref="H46:I46"/>
    <mergeCell ref="H47:I47"/>
    <mergeCell ref="H48:I48"/>
    <mergeCell ref="H49:I49"/>
    <mergeCell ref="H50:I50"/>
    <mergeCell ref="H51:I51"/>
    <mergeCell ref="A29:B29"/>
    <mergeCell ref="E29:F29"/>
    <mergeCell ref="G29:H29"/>
    <mergeCell ref="H45:I45"/>
    <mergeCell ref="A31:B31"/>
    <mergeCell ref="H35:I35"/>
    <mergeCell ref="H36:I36"/>
    <mergeCell ref="H37:I37"/>
    <mergeCell ref="H38:I38"/>
    <mergeCell ref="H39:I39"/>
    <mergeCell ref="H40:I40"/>
    <mergeCell ref="H41:I41"/>
    <mergeCell ref="H42:I42"/>
    <mergeCell ref="H43:I43"/>
    <mergeCell ref="H44:I44"/>
    <mergeCell ref="A27:B27"/>
    <mergeCell ref="E27:F27"/>
    <mergeCell ref="G27:H27"/>
    <mergeCell ref="A28:B28"/>
    <mergeCell ref="E28:F28"/>
    <mergeCell ref="G28:H28"/>
    <mergeCell ref="C21:D21"/>
    <mergeCell ref="E21:F21"/>
    <mergeCell ref="E22:F22"/>
    <mergeCell ref="M23:R23"/>
    <mergeCell ref="E26:H26"/>
    <mergeCell ref="C18:D18"/>
    <mergeCell ref="E18:F18"/>
    <mergeCell ref="C19:D19"/>
    <mergeCell ref="E19:F19"/>
    <mergeCell ref="C20:D20"/>
    <mergeCell ref="E20:F20"/>
    <mergeCell ref="C15:D15"/>
    <mergeCell ref="E15:F15"/>
    <mergeCell ref="C16:D16"/>
    <mergeCell ref="E16:F16"/>
    <mergeCell ref="C17:D17"/>
    <mergeCell ref="E17:F17"/>
    <mergeCell ref="C12:D12"/>
    <mergeCell ref="E12:F12"/>
    <mergeCell ref="C13:D13"/>
    <mergeCell ref="E13:F13"/>
    <mergeCell ref="C14:D14"/>
    <mergeCell ref="E14:F14"/>
    <mergeCell ref="E8:F8"/>
    <mergeCell ref="C10:D10"/>
    <mergeCell ref="E10:F10"/>
    <mergeCell ref="C11:D11"/>
    <mergeCell ref="E11:F11"/>
    <mergeCell ref="C9:D9"/>
    <mergeCell ref="E9:F9"/>
    <mergeCell ref="A1:I1"/>
    <mergeCell ref="G3:I3"/>
    <mergeCell ref="M3:R3"/>
    <mergeCell ref="M5:M6"/>
    <mergeCell ref="N5:N6"/>
    <mergeCell ref="O5:O6"/>
    <mergeCell ref="P5:P6"/>
    <mergeCell ref="Q5:Q6"/>
    <mergeCell ref="R5:R6"/>
    <mergeCell ref="C6:D6"/>
    <mergeCell ref="E6:F6"/>
    <mergeCell ref="C7:D7"/>
    <mergeCell ref="E7:F7"/>
    <mergeCell ref="C8:D8"/>
  </mergeCells>
  <conditionalFormatting sqref="B36:B50">
    <cfRule type="cellIs" dxfId="1" priority="1" operator="equal">
      <formula>0</formula>
    </cfRule>
  </conditionalFormatting>
  <conditionalFormatting sqref="G5:I5 G23:I24 I26 G33:I33">
    <cfRule type="containsText" dxfId="0" priority="2" operator="containsText" text="ERROR">
      <formula>NOT(ISERROR(SEARCH("ERROR",G5)))</formula>
    </cfRule>
  </conditionalFormatting>
  <printOptions horizontalCentered="1"/>
  <pageMargins left="0.25" right="0.25" top="0.5" bottom="0.75" header="0.3" footer="0.3"/>
  <pageSetup scale="76" orientation="portrait" r:id="rId1"/>
  <headerFooter>
    <oddFooter>&amp;L&amp;9Edited 06/23/10&amp;R&amp;10&amp;F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630E1F8DA2F443AD25407A4C0F7978" ma:contentTypeVersion="1" ma:contentTypeDescription="Create a new document." ma:contentTypeScope="" ma:versionID="ded8ec3912a48d2b102a50c972bb8d52">
  <xsd:schema xmlns:xsd="http://www.w3.org/2001/XMLSchema" xmlns:xs="http://www.w3.org/2001/XMLSchema" xmlns:p="http://schemas.microsoft.com/office/2006/metadata/properties" xmlns:ns2="http://schemas.microsoft.com/sharepoint/v3/fields" xmlns:ns3="a8580fc2-c810-4937-b430-e9e3be2cf23a" targetNamespace="http://schemas.microsoft.com/office/2006/metadata/properties" ma:root="true" ma:fieldsID="d8204b9cc4abd62a32ceb909fd5b9231" ns2:_="" ns3:_="">
    <xsd:import namespace="http://schemas.microsoft.com/sharepoint/v3/fields"/>
    <xsd:import namespace="a8580fc2-c810-4937-b430-e9e3be2cf23a"/>
    <xsd:element name="properties">
      <xsd:complexType>
        <xsd:sequence>
          <xsd:element name="documentManagement">
            <xsd:complexType>
              <xsd:all>
                <xsd:element ref="ns2:_Status" minOccurs="0"/>
                <xsd:element ref="ns3:Revie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8580fc2-c810-4937-b430-e9e3be2cf23a" elementFormDefault="qualified">
    <xsd:import namespace="http://schemas.microsoft.com/office/2006/documentManagement/types"/>
    <xsd:import namespace="http://schemas.microsoft.com/office/infopath/2007/PartnerControls"/>
    <xsd:element name="ReviewStatus" ma:index="9" nillable="true" ma:displayName="Review Status" ma:internalName="ReviewStatus">
      <xsd:simpleType>
        <xsd:restriction base="dms:Choice">
          <xsd:enumeration value="Review Required"/>
          <xsd:enumeration value="Review in Progress"/>
          <xsd:enumeration value="Review Comple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eviewStatus xmlns="a8580fc2-c810-4937-b430-e9e3be2cf23a" xsi:nil="true"/>
    <_Status xmlns="http://schemas.microsoft.com/sharepoint/v3/fields">Not Started</_Status>
  </documentManagement>
</p:properties>
</file>

<file path=customXml/itemProps1.xml><?xml version="1.0" encoding="utf-8"?>
<ds:datastoreItem xmlns:ds="http://schemas.openxmlformats.org/officeDocument/2006/customXml" ds:itemID="{4441B63C-CB89-48E7-857B-2A3DB04148D3}">
  <ds:schemaRefs>
    <ds:schemaRef ds:uri="http://schemas.microsoft.com/sharepoint/v3/contenttype/forms"/>
  </ds:schemaRefs>
</ds:datastoreItem>
</file>

<file path=customXml/itemProps2.xml><?xml version="1.0" encoding="utf-8"?>
<ds:datastoreItem xmlns:ds="http://schemas.openxmlformats.org/officeDocument/2006/customXml" ds:itemID="{9F6AE096-4EEE-4C6C-A909-DA2DF24DE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8580fc2-c810-4937-b430-e9e3be2cf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4325CD-A152-49B3-A02D-29A7CB76D08A}">
  <ds:schemaRefs>
    <ds:schemaRef ds:uri="http://schemas.microsoft.com/office/2006/metadata/properties"/>
    <ds:schemaRef ds:uri="a8580fc2-c810-4937-b430-e9e3be2cf23a"/>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RID &amp; IIA Calculator</vt:lpstr>
      <vt:lpstr>Example</vt:lpstr>
      <vt:lpstr>Example!Print_Area</vt:lpstr>
      <vt:lpstr>'FY RID &amp; IIA Calculator'!Print_Area</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Tyrrell</dc:creator>
  <cp:lastModifiedBy>Jenny Dunaway</cp:lastModifiedBy>
  <cp:lastPrinted>2010-06-23T20:45:35Z</cp:lastPrinted>
  <dcterms:created xsi:type="dcterms:W3CDTF">2008-07-28T14:29:04Z</dcterms:created>
  <dcterms:modified xsi:type="dcterms:W3CDTF">2023-11-04T16:28:41Z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0x010100E9630E1F8DA2F443AD25407A4C0F7978</vt:lpwstr>
  </property>
</Properties>
</file>